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gpjes-my.sharepoint.com/personal/jesusmaria_martinez_cgpj_es/Documents/Escritorio/"/>
    </mc:Choice>
  </mc:AlternateContent>
  <xr:revisionPtr revIDLastSave="277" documentId="8_{09AB0C15-5B3E-4137-AD4A-32BC50CD43E9}" xr6:coauthVersionLast="47" xr6:coauthVersionMax="47" xr10:uidLastSave="{7088825A-5CFC-41CC-B25C-00FDA8C8A26D}"/>
  <bookViews>
    <workbookView xWindow="-120" yWindow="-120" windowWidth="29040" windowHeight="15840" xr2:uid="{1CD13424-4BCD-4593-BBB9-CAF2A81401C0}"/>
  </bookViews>
  <sheets>
    <sheet name="Inicio" sheetId="1" r:id="rId1"/>
    <sheet name="Abogados por CCAA" sheetId="2" r:id="rId2"/>
    <sheet name="Abogados por Provincia" sheetId="3" r:id="rId3"/>
    <sheet name="Abogados por Colegio" sheetId="4" r:id="rId4"/>
    <sheet name="Abog. del Est. por Udad. y Sexo" sheetId="5" r:id="rId5"/>
    <sheet name="Procuradores por Sexo y CCAA" sheetId="6" r:id="rId6"/>
    <sheet name="Procuradores por Sexo y Prov." sheetId="7" r:id="rId7"/>
    <sheet name="Procuradores por Sexo y Colegio" sheetId="8" r:id="rId8"/>
    <sheet name="Graduados por Sexo y CCAA" sheetId="9" r:id="rId9"/>
    <sheet name="Graduados por Sexo y Colegio" sheetId="10" r:id="rId10"/>
    <sheet name="Graduados por Coleg. Sexo, Mod." sheetId="11" r:id="rId11"/>
    <sheet name="Notarios por CCAA" sheetId="12" r:id="rId12"/>
    <sheet name="Notarios por Provincia" sheetId="13" r:id="rId13"/>
    <sheet name="Registradores por Sexo y CCAA" sheetId="14" r:id="rId14"/>
    <sheet name="Registradores por Sexo y Prov." sheetId="15" r:id="rId15"/>
    <sheet name="Registros por CCAA" sheetId="16" r:id="rId16"/>
    <sheet name="Registros por Provincia" sheetId="17" r:id="rId17"/>
    <sheet name="Letrados S.Soc. por Sexo y Prov" sheetId="18" r:id="rId18"/>
    <sheet name="L. S.S. S.C. por Udad. y Sexo " sheetId="19" r:id="rId19"/>
    <sheet name="Resumen" sheetId="20" r:id="rId20"/>
  </sheets>
  <definedNames>
    <definedName name="_xlnm._FilterDatabase" localSheetId="3" hidden="1">'Abogados por Colegio'!$H$13:$K$93</definedName>
    <definedName name="_xlnm._FilterDatabase" localSheetId="10" hidden="1">'Graduados por Coleg. Sexo, Mod.'!$M$15:$S$15</definedName>
    <definedName name="_xlnm._FilterDatabase" localSheetId="11" hidden="1">'Notarios por CCAA'!$H$12:$L$29</definedName>
    <definedName name="_xlnm._FilterDatabase" localSheetId="14" hidden="1">'Registradores por Sexo y Prov.'!$B$13:$E$66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0" l="1"/>
  <c r="C19" i="20"/>
  <c r="C16" i="20"/>
  <c r="D22" i="19"/>
  <c r="C22" i="19"/>
  <c r="E21" i="19"/>
  <c r="E20" i="19"/>
  <c r="E19" i="19"/>
  <c r="E18" i="19"/>
  <c r="E17" i="19"/>
  <c r="E16" i="19"/>
  <c r="E15" i="19"/>
  <c r="E14" i="19"/>
  <c r="E13" i="19"/>
  <c r="E22" i="19" s="1"/>
  <c r="D64" i="18"/>
  <c r="D20" i="20" s="1"/>
  <c r="C64" i="18"/>
  <c r="C20" i="20" s="1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64" i="18" s="1"/>
  <c r="C68" i="17"/>
  <c r="C32" i="16"/>
  <c r="D66" i="15"/>
  <c r="C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66" i="15" s="1"/>
  <c r="D31" i="14"/>
  <c r="C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31" i="14" s="1"/>
  <c r="E16" i="14"/>
  <c r="E15" i="14"/>
  <c r="E14" i="14"/>
  <c r="F65" i="13"/>
  <c r="D65" i="13"/>
  <c r="C18" i="20" s="1"/>
  <c r="F18" i="20" s="1"/>
  <c r="C65" i="13"/>
  <c r="D18" i="20" s="1"/>
  <c r="E64" i="13"/>
  <c r="E63" i="13"/>
  <c r="E62" i="13"/>
  <c r="E61" i="13"/>
  <c r="E60" i="13"/>
  <c r="E59" i="13"/>
  <c r="E58" i="13"/>
  <c r="E57" i="13"/>
  <c r="E14" i="12" s="1"/>
  <c r="E56" i="13"/>
  <c r="E55" i="13"/>
  <c r="E54" i="13"/>
  <c r="E53" i="13"/>
  <c r="E52" i="13"/>
  <c r="E51" i="13"/>
  <c r="E50" i="13"/>
  <c r="E29" i="12" s="1"/>
  <c r="E49" i="13"/>
  <c r="E48" i="13"/>
  <c r="E47" i="13"/>
  <c r="E46" i="13"/>
  <c r="E45" i="13"/>
  <c r="E44" i="13"/>
  <c r="E43" i="13"/>
  <c r="E42" i="13"/>
  <c r="E25" i="12" s="1"/>
  <c r="E41" i="13"/>
  <c r="E24" i="12" s="1"/>
  <c r="E40" i="13"/>
  <c r="E39" i="13"/>
  <c r="E38" i="13"/>
  <c r="E37" i="13"/>
  <c r="E36" i="13"/>
  <c r="E35" i="13"/>
  <c r="E34" i="13"/>
  <c r="E19" i="12" s="1"/>
  <c r="E33" i="13"/>
  <c r="E32" i="13"/>
  <c r="E21" i="12" s="1"/>
  <c r="E31" i="13"/>
  <c r="E30" i="13"/>
  <c r="E29" i="13"/>
  <c r="E28" i="13"/>
  <c r="E27" i="13"/>
  <c r="E26" i="13"/>
  <c r="E13" i="12" s="1"/>
  <c r="E30" i="12" s="1"/>
  <c r="E25" i="13"/>
  <c r="E23" i="12" s="1"/>
  <c r="E24" i="13"/>
  <c r="E20" i="12" s="1"/>
  <c r="E23" i="13"/>
  <c r="E22" i="13"/>
  <c r="E21" i="13"/>
  <c r="E20" i="13"/>
  <c r="E19" i="13"/>
  <c r="E18" i="13"/>
  <c r="E15" i="12" s="1"/>
  <c r="E17" i="13"/>
  <c r="E28" i="12" s="1"/>
  <c r="E16" i="13"/>
  <c r="E15" i="13"/>
  <c r="E14" i="13"/>
  <c r="E13" i="13"/>
  <c r="E65" i="13" s="1"/>
  <c r="E18" i="20" s="1"/>
  <c r="D30" i="12"/>
  <c r="F29" i="12"/>
  <c r="D29" i="12"/>
  <c r="C29" i="12"/>
  <c r="F28" i="12"/>
  <c r="D28" i="12"/>
  <c r="C28" i="12"/>
  <c r="F27" i="12"/>
  <c r="E27" i="12"/>
  <c r="D27" i="12"/>
  <c r="C27" i="12"/>
  <c r="F26" i="12"/>
  <c r="E26" i="12"/>
  <c r="D26" i="12"/>
  <c r="C26" i="12"/>
  <c r="F25" i="12"/>
  <c r="D25" i="12"/>
  <c r="C25" i="12"/>
  <c r="F24" i="12"/>
  <c r="D24" i="12"/>
  <c r="C24" i="12"/>
  <c r="F23" i="12"/>
  <c r="D23" i="12"/>
  <c r="C23" i="12"/>
  <c r="F22" i="12"/>
  <c r="E22" i="12"/>
  <c r="D22" i="12"/>
  <c r="C22" i="12"/>
  <c r="F21" i="12"/>
  <c r="D21" i="12"/>
  <c r="C21" i="12"/>
  <c r="F20" i="12"/>
  <c r="D20" i="12"/>
  <c r="C20" i="12"/>
  <c r="F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D15" i="12"/>
  <c r="C15" i="12"/>
  <c r="F14" i="12"/>
  <c r="D14" i="12"/>
  <c r="C14" i="12"/>
  <c r="C30" i="12" s="1"/>
  <c r="F13" i="12"/>
  <c r="F30" i="12" s="1"/>
  <c r="D13" i="12"/>
  <c r="C13" i="12"/>
  <c r="J59" i="11"/>
  <c r="I59" i="11"/>
  <c r="G59" i="11"/>
  <c r="F59" i="11"/>
  <c r="K58" i="11"/>
  <c r="H58" i="11"/>
  <c r="C56" i="10" s="1"/>
  <c r="E56" i="10" s="1"/>
  <c r="E58" i="11"/>
  <c r="D58" i="11"/>
  <c r="C58" i="11"/>
  <c r="K57" i="11"/>
  <c r="H57" i="11"/>
  <c r="D57" i="11"/>
  <c r="C57" i="11"/>
  <c r="E57" i="11" s="1"/>
  <c r="K56" i="11"/>
  <c r="D54" i="10" s="1"/>
  <c r="E54" i="10" s="1"/>
  <c r="H56" i="11"/>
  <c r="E56" i="11"/>
  <c r="D56" i="11"/>
  <c r="C56" i="11"/>
  <c r="K55" i="11"/>
  <c r="H55" i="11"/>
  <c r="D55" i="11"/>
  <c r="E55" i="11" s="1"/>
  <c r="C55" i="11"/>
  <c r="K54" i="11"/>
  <c r="H54" i="11"/>
  <c r="D54" i="11"/>
  <c r="C54" i="11"/>
  <c r="E54" i="11" s="1"/>
  <c r="K53" i="11"/>
  <c r="H53" i="11"/>
  <c r="C51" i="10" s="1"/>
  <c r="D53" i="11"/>
  <c r="E53" i="11" s="1"/>
  <c r="C53" i="11"/>
  <c r="K52" i="11"/>
  <c r="H52" i="11"/>
  <c r="D52" i="11"/>
  <c r="C52" i="11"/>
  <c r="E52" i="11" s="1"/>
  <c r="K51" i="11"/>
  <c r="H51" i="11"/>
  <c r="D51" i="11"/>
  <c r="E51" i="11" s="1"/>
  <c r="C51" i="11"/>
  <c r="K50" i="11"/>
  <c r="H50" i="11"/>
  <c r="C48" i="10" s="1"/>
  <c r="E50" i="11"/>
  <c r="D50" i="11"/>
  <c r="C50" i="11"/>
  <c r="K49" i="11"/>
  <c r="H49" i="11"/>
  <c r="D49" i="11"/>
  <c r="C49" i="11"/>
  <c r="E49" i="11" s="1"/>
  <c r="K48" i="11"/>
  <c r="D46" i="10" s="1"/>
  <c r="E46" i="10" s="1"/>
  <c r="H48" i="11"/>
  <c r="E48" i="11"/>
  <c r="D48" i="11"/>
  <c r="C48" i="11"/>
  <c r="K47" i="11"/>
  <c r="H47" i="11"/>
  <c r="D47" i="11"/>
  <c r="E47" i="11" s="1"/>
  <c r="C47" i="11"/>
  <c r="K46" i="11"/>
  <c r="H46" i="11"/>
  <c r="E46" i="11"/>
  <c r="D46" i="11"/>
  <c r="C46" i="11"/>
  <c r="K45" i="11"/>
  <c r="H45" i="11"/>
  <c r="C43" i="10" s="1"/>
  <c r="C27" i="9" s="1"/>
  <c r="D45" i="11"/>
  <c r="E45" i="11" s="1"/>
  <c r="C45" i="11"/>
  <c r="K44" i="11"/>
  <c r="H44" i="11"/>
  <c r="D44" i="11"/>
  <c r="C44" i="11"/>
  <c r="E44" i="11" s="1"/>
  <c r="K43" i="11"/>
  <c r="H43" i="11"/>
  <c r="D43" i="11"/>
  <c r="C43" i="11"/>
  <c r="E43" i="11" s="1"/>
  <c r="K42" i="11"/>
  <c r="H42" i="11"/>
  <c r="C40" i="10" s="1"/>
  <c r="E40" i="10" s="1"/>
  <c r="E42" i="11"/>
  <c r="D42" i="11"/>
  <c r="C42" i="11"/>
  <c r="K41" i="11"/>
  <c r="H41" i="11"/>
  <c r="D41" i="11"/>
  <c r="C41" i="11"/>
  <c r="E41" i="11" s="1"/>
  <c r="K40" i="11"/>
  <c r="D38" i="10" s="1"/>
  <c r="H40" i="11"/>
  <c r="E40" i="11"/>
  <c r="D40" i="11"/>
  <c r="C40" i="11"/>
  <c r="K39" i="11"/>
  <c r="H39" i="11"/>
  <c r="D39" i="11"/>
  <c r="E39" i="11" s="1"/>
  <c r="C39" i="11"/>
  <c r="K38" i="11"/>
  <c r="H38" i="11"/>
  <c r="E38" i="11"/>
  <c r="D38" i="11"/>
  <c r="C38" i="11"/>
  <c r="K37" i="11"/>
  <c r="H37" i="11"/>
  <c r="C35" i="10" s="1"/>
  <c r="D37" i="11"/>
  <c r="E37" i="11" s="1"/>
  <c r="C37" i="11"/>
  <c r="K36" i="11"/>
  <c r="H36" i="11"/>
  <c r="D36" i="11"/>
  <c r="C36" i="11"/>
  <c r="E36" i="11" s="1"/>
  <c r="K35" i="11"/>
  <c r="H35" i="11"/>
  <c r="D35" i="11"/>
  <c r="C35" i="11"/>
  <c r="E35" i="11" s="1"/>
  <c r="K34" i="11"/>
  <c r="H34" i="11"/>
  <c r="C32" i="10" s="1"/>
  <c r="E34" i="11"/>
  <c r="D34" i="11"/>
  <c r="C34" i="11"/>
  <c r="K33" i="11"/>
  <c r="H33" i="11"/>
  <c r="D33" i="11"/>
  <c r="C33" i="11"/>
  <c r="E33" i="11" s="1"/>
  <c r="K32" i="11"/>
  <c r="D30" i="10" s="1"/>
  <c r="H32" i="11"/>
  <c r="E32" i="11"/>
  <c r="D32" i="11"/>
  <c r="C32" i="11"/>
  <c r="K31" i="11"/>
  <c r="H31" i="11"/>
  <c r="D31" i="11"/>
  <c r="E31" i="11" s="1"/>
  <c r="C31" i="11"/>
  <c r="K30" i="11"/>
  <c r="H30" i="11"/>
  <c r="E30" i="11"/>
  <c r="D30" i="11"/>
  <c r="C30" i="11"/>
  <c r="K29" i="11"/>
  <c r="H29" i="11"/>
  <c r="C27" i="10" s="1"/>
  <c r="C24" i="9" s="1"/>
  <c r="D29" i="11"/>
  <c r="E29" i="11" s="1"/>
  <c r="C29" i="11"/>
  <c r="K28" i="11"/>
  <c r="H28" i="11"/>
  <c r="D28" i="11"/>
  <c r="C28" i="11"/>
  <c r="E28" i="11" s="1"/>
  <c r="K27" i="11"/>
  <c r="H27" i="11"/>
  <c r="D27" i="11"/>
  <c r="C27" i="11"/>
  <c r="E27" i="11" s="1"/>
  <c r="K26" i="11"/>
  <c r="H26" i="11"/>
  <c r="C24" i="10" s="1"/>
  <c r="E26" i="11"/>
  <c r="D26" i="11"/>
  <c r="C26" i="11"/>
  <c r="K25" i="11"/>
  <c r="H25" i="11"/>
  <c r="D25" i="11"/>
  <c r="C25" i="11"/>
  <c r="E25" i="11" s="1"/>
  <c r="K24" i="11"/>
  <c r="D22" i="10" s="1"/>
  <c r="H24" i="11"/>
  <c r="E24" i="11"/>
  <c r="D24" i="11"/>
  <c r="C24" i="11"/>
  <c r="K23" i="11"/>
  <c r="H23" i="11"/>
  <c r="D23" i="11"/>
  <c r="E23" i="11" s="1"/>
  <c r="C23" i="11"/>
  <c r="K22" i="11"/>
  <c r="H22" i="11"/>
  <c r="E22" i="11"/>
  <c r="D22" i="11"/>
  <c r="C22" i="11"/>
  <c r="K21" i="11"/>
  <c r="H21" i="11"/>
  <c r="H59" i="11" s="1"/>
  <c r="D21" i="11"/>
  <c r="E21" i="11" s="1"/>
  <c r="C21" i="11"/>
  <c r="K20" i="11"/>
  <c r="H20" i="11"/>
  <c r="D20" i="11"/>
  <c r="C20" i="11"/>
  <c r="E20" i="11" s="1"/>
  <c r="K19" i="11"/>
  <c r="H19" i="11"/>
  <c r="D19" i="11"/>
  <c r="C19" i="11"/>
  <c r="E19" i="11" s="1"/>
  <c r="K18" i="11"/>
  <c r="H18" i="11"/>
  <c r="C16" i="10" s="1"/>
  <c r="E18" i="11"/>
  <c r="D18" i="11"/>
  <c r="C18" i="11"/>
  <c r="K17" i="11"/>
  <c r="H17" i="11"/>
  <c r="D17" i="11"/>
  <c r="C17" i="11"/>
  <c r="E17" i="11" s="1"/>
  <c r="K16" i="11"/>
  <c r="D14" i="10" s="1"/>
  <c r="H16" i="11"/>
  <c r="E16" i="11"/>
  <c r="D16" i="11"/>
  <c r="D59" i="11" s="1"/>
  <c r="C16" i="11"/>
  <c r="C59" i="11" s="1"/>
  <c r="D56" i="10"/>
  <c r="D55" i="10"/>
  <c r="E55" i="10" s="1"/>
  <c r="C55" i="10"/>
  <c r="C54" i="10"/>
  <c r="D53" i="10"/>
  <c r="E53" i="10" s="1"/>
  <c r="C53" i="10"/>
  <c r="D52" i="10"/>
  <c r="E52" i="10" s="1"/>
  <c r="C52" i="10"/>
  <c r="D51" i="10"/>
  <c r="E51" i="10" s="1"/>
  <c r="E50" i="10"/>
  <c r="D50" i="10"/>
  <c r="C50" i="10"/>
  <c r="D49" i="10"/>
  <c r="C49" i="10"/>
  <c r="E49" i="10" s="1"/>
  <c r="D48" i="10"/>
  <c r="D47" i="10"/>
  <c r="E47" i="10" s="1"/>
  <c r="C47" i="10"/>
  <c r="C46" i="10"/>
  <c r="D45" i="10"/>
  <c r="E45" i="10" s="1"/>
  <c r="C45" i="10"/>
  <c r="D44" i="10"/>
  <c r="E44" i="10" s="1"/>
  <c r="C44" i="10"/>
  <c r="D43" i="10"/>
  <c r="E43" i="10" s="1"/>
  <c r="E42" i="10"/>
  <c r="D42" i="10"/>
  <c r="C42" i="10"/>
  <c r="D41" i="10"/>
  <c r="C41" i="10"/>
  <c r="C26" i="9" s="1"/>
  <c r="E26" i="9" s="1"/>
  <c r="D40" i="10"/>
  <c r="D39" i="10"/>
  <c r="E39" i="10" s="1"/>
  <c r="C39" i="10"/>
  <c r="C38" i="10"/>
  <c r="D37" i="10"/>
  <c r="E37" i="10" s="1"/>
  <c r="C37" i="10"/>
  <c r="D36" i="10"/>
  <c r="E36" i="10" s="1"/>
  <c r="C36" i="10"/>
  <c r="D35" i="10"/>
  <c r="E35" i="10" s="1"/>
  <c r="E34" i="10"/>
  <c r="D34" i="10"/>
  <c r="C34" i="10"/>
  <c r="D33" i="10"/>
  <c r="C33" i="10"/>
  <c r="C18" i="9" s="1"/>
  <c r="D32" i="10"/>
  <c r="D31" i="10"/>
  <c r="E31" i="10" s="1"/>
  <c r="C31" i="10"/>
  <c r="C30" i="10"/>
  <c r="D29" i="10"/>
  <c r="E29" i="10" s="1"/>
  <c r="C29" i="10"/>
  <c r="D28" i="10"/>
  <c r="E28" i="10" s="1"/>
  <c r="C28" i="10"/>
  <c r="D27" i="10"/>
  <c r="E26" i="10"/>
  <c r="D26" i="10"/>
  <c r="C26" i="10"/>
  <c r="D25" i="10"/>
  <c r="C25" i="10"/>
  <c r="C29" i="9" s="1"/>
  <c r="E29" i="9" s="1"/>
  <c r="D24" i="10"/>
  <c r="D23" i="10"/>
  <c r="E23" i="10" s="1"/>
  <c r="C23" i="10"/>
  <c r="C22" i="10"/>
  <c r="D21" i="10"/>
  <c r="E21" i="10" s="1"/>
  <c r="C21" i="10"/>
  <c r="D20" i="10"/>
  <c r="E20" i="10" s="1"/>
  <c r="C20" i="10"/>
  <c r="D19" i="10"/>
  <c r="D15" i="9" s="1"/>
  <c r="E18" i="10"/>
  <c r="D18" i="10"/>
  <c r="C18" i="10"/>
  <c r="D17" i="10"/>
  <c r="C17" i="10"/>
  <c r="C23" i="9" s="1"/>
  <c r="D16" i="10"/>
  <c r="D15" i="10"/>
  <c r="E15" i="10" s="1"/>
  <c r="C15" i="10"/>
  <c r="C14" i="10"/>
  <c r="D30" i="9"/>
  <c r="E30" i="9" s="1"/>
  <c r="C30" i="9"/>
  <c r="D29" i="9"/>
  <c r="E28" i="9"/>
  <c r="D28" i="9"/>
  <c r="C28" i="9"/>
  <c r="D26" i="9"/>
  <c r="D22" i="9"/>
  <c r="D21" i="9"/>
  <c r="D20" i="9"/>
  <c r="D19" i="9"/>
  <c r="C19" i="9"/>
  <c r="E19" i="9" s="1"/>
  <c r="E17" i="9"/>
  <c r="D17" i="9"/>
  <c r="C17" i="9"/>
  <c r="D16" i="9"/>
  <c r="C16" i="9"/>
  <c r="E16" i="9" s="1"/>
  <c r="D80" i="8"/>
  <c r="D16" i="20" s="1"/>
  <c r="C80" i="8"/>
  <c r="E79" i="8"/>
  <c r="E78" i="8"/>
  <c r="E77" i="8"/>
  <c r="E76" i="8"/>
  <c r="E75" i="8"/>
  <c r="E74" i="8"/>
  <c r="E73" i="8"/>
  <c r="E60" i="7" s="1"/>
  <c r="E20" i="6" s="1"/>
  <c r="E72" i="8"/>
  <c r="E71" i="8"/>
  <c r="E70" i="8"/>
  <c r="E69" i="8"/>
  <c r="E68" i="8"/>
  <c r="E67" i="8"/>
  <c r="E66" i="8"/>
  <c r="E52" i="7" s="1"/>
  <c r="E65" i="8"/>
  <c r="E64" i="8"/>
  <c r="E63" i="8"/>
  <c r="E62" i="8"/>
  <c r="E61" i="8"/>
  <c r="E60" i="8"/>
  <c r="E59" i="8"/>
  <c r="E58" i="8"/>
  <c r="E57" i="8"/>
  <c r="E49" i="7" s="1"/>
  <c r="E24" i="6" s="1"/>
  <c r="E56" i="8"/>
  <c r="E55" i="8"/>
  <c r="E54" i="8"/>
  <c r="E53" i="8"/>
  <c r="E52" i="8"/>
  <c r="E51" i="8"/>
  <c r="E50" i="8"/>
  <c r="E22" i="7" s="1"/>
  <c r="E21" i="6" s="1"/>
  <c r="E49" i="8"/>
  <c r="E48" i="8"/>
  <c r="E47" i="8"/>
  <c r="E46" i="8"/>
  <c r="E45" i="8"/>
  <c r="E44" i="8"/>
  <c r="E43" i="8"/>
  <c r="E42" i="8"/>
  <c r="E41" i="8"/>
  <c r="E38" i="7" s="1"/>
  <c r="E40" i="8"/>
  <c r="E39" i="8"/>
  <c r="E38" i="8"/>
  <c r="E37" i="8"/>
  <c r="E36" i="8"/>
  <c r="E35" i="8"/>
  <c r="E34" i="8"/>
  <c r="E18" i="7" s="1"/>
  <c r="E15" i="6" s="1"/>
  <c r="E33" i="8"/>
  <c r="E15" i="7" s="1"/>
  <c r="E22" i="6" s="1"/>
  <c r="E32" i="8"/>
  <c r="E31" i="8"/>
  <c r="E30" i="8"/>
  <c r="E29" i="8"/>
  <c r="E28" i="8"/>
  <c r="E27" i="8"/>
  <c r="E26" i="8"/>
  <c r="E26" i="7" s="1"/>
  <c r="E25" i="8"/>
  <c r="E25" i="7" s="1"/>
  <c r="E23" i="6" s="1"/>
  <c r="E24" i="8"/>
  <c r="E23" i="8"/>
  <c r="E22" i="8"/>
  <c r="E21" i="8"/>
  <c r="E20" i="8"/>
  <c r="E19" i="8"/>
  <c r="E18" i="8"/>
  <c r="E17" i="7" s="1"/>
  <c r="E28" i="6" s="1"/>
  <c r="E17" i="8"/>
  <c r="E80" i="8" s="1"/>
  <c r="E16" i="8"/>
  <c r="E15" i="8"/>
  <c r="E14" i="8"/>
  <c r="E13" i="8"/>
  <c r="E64" i="7"/>
  <c r="E31" i="6" s="1"/>
  <c r="D64" i="7"/>
  <c r="C64" i="7"/>
  <c r="E63" i="7"/>
  <c r="D63" i="7"/>
  <c r="C63" i="7"/>
  <c r="E62" i="7"/>
  <c r="D62" i="7"/>
  <c r="D14" i="6" s="1"/>
  <c r="C62" i="7"/>
  <c r="E61" i="7"/>
  <c r="D61" i="7"/>
  <c r="C61" i="7"/>
  <c r="D60" i="7"/>
  <c r="C60" i="7"/>
  <c r="E59" i="7"/>
  <c r="D59" i="7"/>
  <c r="D22" i="6" s="1"/>
  <c r="C59" i="7"/>
  <c r="E58" i="7"/>
  <c r="D58" i="7"/>
  <c r="C58" i="7"/>
  <c r="E57" i="7"/>
  <c r="D57" i="7"/>
  <c r="C57" i="7"/>
  <c r="C14" i="6" s="1"/>
  <c r="E56" i="7"/>
  <c r="D56" i="7"/>
  <c r="C56" i="7"/>
  <c r="E55" i="7"/>
  <c r="D55" i="7"/>
  <c r="C55" i="7"/>
  <c r="E54" i="7"/>
  <c r="D54" i="7"/>
  <c r="D13" i="6" s="1"/>
  <c r="C54" i="7"/>
  <c r="E53" i="7"/>
  <c r="D53" i="7"/>
  <c r="C53" i="7"/>
  <c r="D52" i="7"/>
  <c r="C52" i="7"/>
  <c r="E51" i="7"/>
  <c r="D51" i="7"/>
  <c r="C51" i="7"/>
  <c r="E50" i="7"/>
  <c r="D50" i="7"/>
  <c r="C50" i="7"/>
  <c r="D49" i="7"/>
  <c r="C49" i="7"/>
  <c r="E48" i="7"/>
  <c r="E17" i="6" s="1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D43" i="7"/>
  <c r="C43" i="7"/>
  <c r="E42" i="7"/>
  <c r="D42" i="7"/>
  <c r="C42" i="7"/>
  <c r="E41" i="7"/>
  <c r="D41" i="7"/>
  <c r="C41" i="7"/>
  <c r="C24" i="6" s="1"/>
  <c r="E40" i="7"/>
  <c r="D40" i="7"/>
  <c r="C40" i="7"/>
  <c r="E39" i="7"/>
  <c r="D39" i="7"/>
  <c r="C39" i="7"/>
  <c r="D38" i="7"/>
  <c r="C38" i="7"/>
  <c r="E37" i="7"/>
  <c r="D37" i="7"/>
  <c r="C37" i="7"/>
  <c r="E36" i="7"/>
  <c r="D36" i="7"/>
  <c r="C36" i="7"/>
  <c r="E35" i="7"/>
  <c r="D35" i="7"/>
  <c r="D28" i="6" s="1"/>
  <c r="C35" i="7"/>
  <c r="E34" i="7"/>
  <c r="D34" i="7"/>
  <c r="C34" i="7"/>
  <c r="E33" i="7"/>
  <c r="D33" i="7"/>
  <c r="C33" i="7"/>
  <c r="C13" i="6" s="1"/>
  <c r="E32" i="7"/>
  <c r="D32" i="7"/>
  <c r="C32" i="7"/>
  <c r="E31" i="7"/>
  <c r="D31" i="7"/>
  <c r="C31" i="7"/>
  <c r="E30" i="7"/>
  <c r="D30" i="7"/>
  <c r="C30" i="7"/>
  <c r="E29" i="7"/>
  <c r="D29" i="7"/>
  <c r="C29" i="7"/>
  <c r="E28" i="7"/>
  <c r="D28" i="7"/>
  <c r="C28" i="7"/>
  <c r="E27" i="7"/>
  <c r="E18" i="6" s="1"/>
  <c r="D27" i="7"/>
  <c r="D18" i="6" s="1"/>
  <c r="C27" i="7"/>
  <c r="D26" i="7"/>
  <c r="C26" i="7"/>
  <c r="D25" i="7"/>
  <c r="C25" i="7"/>
  <c r="C23" i="6" s="1"/>
  <c r="E24" i="7"/>
  <c r="D24" i="7"/>
  <c r="C24" i="7"/>
  <c r="E23" i="7"/>
  <c r="D23" i="7"/>
  <c r="C23" i="7"/>
  <c r="D22" i="7"/>
  <c r="D21" i="6" s="1"/>
  <c r="C22" i="7"/>
  <c r="C21" i="6" s="1"/>
  <c r="E21" i="7"/>
  <c r="D21" i="7"/>
  <c r="C21" i="7"/>
  <c r="E20" i="7"/>
  <c r="D20" i="7"/>
  <c r="C20" i="7"/>
  <c r="E19" i="7"/>
  <c r="D19" i="7"/>
  <c r="D20" i="6" s="1"/>
  <c r="C19" i="7"/>
  <c r="D18" i="7"/>
  <c r="C18" i="7"/>
  <c r="D17" i="7"/>
  <c r="C17" i="7"/>
  <c r="C28" i="6" s="1"/>
  <c r="E16" i="7"/>
  <c r="D16" i="7"/>
  <c r="C16" i="7"/>
  <c r="D15" i="7"/>
  <c r="C15" i="7"/>
  <c r="E14" i="7"/>
  <c r="D14" i="7"/>
  <c r="D19" i="6" s="1"/>
  <c r="C14" i="7"/>
  <c r="C65" i="7" s="1"/>
  <c r="E13" i="7"/>
  <c r="D13" i="7"/>
  <c r="D24" i="6" s="1"/>
  <c r="C13" i="7"/>
  <c r="D31" i="6"/>
  <c r="C31" i="6"/>
  <c r="E30" i="6"/>
  <c r="D30" i="6"/>
  <c r="C30" i="6"/>
  <c r="E29" i="6"/>
  <c r="D29" i="6"/>
  <c r="C29" i="6"/>
  <c r="E27" i="6"/>
  <c r="D27" i="6"/>
  <c r="C27" i="6"/>
  <c r="E26" i="6"/>
  <c r="D26" i="6"/>
  <c r="C26" i="6"/>
  <c r="E25" i="6"/>
  <c r="D25" i="6"/>
  <c r="C25" i="6"/>
  <c r="D23" i="6"/>
  <c r="C22" i="6"/>
  <c r="C20" i="6"/>
  <c r="E19" i="6"/>
  <c r="C18" i="6"/>
  <c r="D17" i="6"/>
  <c r="C17" i="6"/>
  <c r="E16" i="6"/>
  <c r="D16" i="6"/>
  <c r="C16" i="6"/>
  <c r="D15" i="6"/>
  <c r="C15" i="6"/>
  <c r="E14" i="6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D13" i="5"/>
  <c r="D31" i="5" s="1"/>
  <c r="D15" i="20" s="1"/>
  <c r="C13" i="5"/>
  <c r="C31" i="5" s="1"/>
  <c r="F97" i="4"/>
  <c r="E97" i="4"/>
  <c r="D97" i="4"/>
  <c r="C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56" i="3" s="1"/>
  <c r="E82" i="4"/>
  <c r="E81" i="4"/>
  <c r="E80" i="4"/>
  <c r="E79" i="4"/>
  <c r="E78" i="4"/>
  <c r="E77" i="4"/>
  <c r="E76" i="4"/>
  <c r="E75" i="4"/>
  <c r="E52" i="3" s="1"/>
  <c r="E74" i="4"/>
  <c r="E73" i="4"/>
  <c r="E72" i="4"/>
  <c r="E71" i="4"/>
  <c r="E70" i="4"/>
  <c r="E69" i="4"/>
  <c r="E68" i="4"/>
  <c r="E49" i="3" s="1"/>
  <c r="E67" i="4"/>
  <c r="E45" i="3" s="1"/>
  <c r="E27" i="2" s="1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48" i="3" s="1"/>
  <c r="E17" i="2" s="1"/>
  <c r="E50" i="4"/>
  <c r="E49" i="4"/>
  <c r="E48" i="4"/>
  <c r="E47" i="4"/>
  <c r="E46" i="4"/>
  <c r="E45" i="4"/>
  <c r="E44" i="4"/>
  <c r="E22" i="3" s="1"/>
  <c r="E21" i="2" s="1"/>
  <c r="E43" i="4"/>
  <c r="E34" i="3" s="1"/>
  <c r="E42" i="4"/>
  <c r="E41" i="4"/>
  <c r="E40" i="4"/>
  <c r="E39" i="4"/>
  <c r="E38" i="4"/>
  <c r="E37" i="4"/>
  <c r="E36" i="4"/>
  <c r="E35" i="4"/>
  <c r="E30" i="3" s="1"/>
  <c r="E34" i="4"/>
  <c r="E33" i="4"/>
  <c r="E32" i="4"/>
  <c r="E31" i="4"/>
  <c r="E30" i="4"/>
  <c r="E29" i="4"/>
  <c r="E28" i="4"/>
  <c r="E24" i="3" s="1"/>
  <c r="E27" i="4"/>
  <c r="E23" i="3" s="1"/>
  <c r="E26" i="4"/>
  <c r="E25" i="4"/>
  <c r="E24" i="4"/>
  <c r="E23" i="4"/>
  <c r="E22" i="4"/>
  <c r="E21" i="4"/>
  <c r="E20" i="4"/>
  <c r="E19" i="4"/>
  <c r="E16" i="3" s="1"/>
  <c r="E13" i="2" s="1"/>
  <c r="E18" i="4"/>
  <c r="E17" i="4"/>
  <c r="E16" i="4"/>
  <c r="E15" i="4"/>
  <c r="E14" i="4"/>
  <c r="F64" i="3"/>
  <c r="E64" i="3"/>
  <c r="D64" i="3"/>
  <c r="C64" i="3"/>
  <c r="F63" i="3"/>
  <c r="E63" i="3"/>
  <c r="E30" i="2" s="1"/>
  <c r="D63" i="3"/>
  <c r="D30" i="2" s="1"/>
  <c r="C63" i="3"/>
  <c r="F62" i="3"/>
  <c r="E62" i="3"/>
  <c r="D62" i="3"/>
  <c r="C62" i="3"/>
  <c r="F61" i="3"/>
  <c r="E61" i="3"/>
  <c r="D61" i="3"/>
  <c r="C61" i="3"/>
  <c r="F60" i="3"/>
  <c r="E60" i="3"/>
  <c r="D60" i="3"/>
  <c r="C60" i="3"/>
  <c r="F59" i="3"/>
  <c r="E59" i="3"/>
  <c r="D59" i="3"/>
  <c r="C59" i="3"/>
  <c r="F58" i="3"/>
  <c r="E58" i="3"/>
  <c r="D58" i="3"/>
  <c r="C58" i="3"/>
  <c r="F57" i="3"/>
  <c r="E57" i="3"/>
  <c r="D57" i="3"/>
  <c r="C57" i="3"/>
  <c r="F56" i="3"/>
  <c r="D56" i="3"/>
  <c r="C56" i="3"/>
  <c r="F55" i="3"/>
  <c r="E55" i="3"/>
  <c r="D55" i="3"/>
  <c r="C55" i="3"/>
  <c r="F54" i="3"/>
  <c r="E54" i="3"/>
  <c r="D54" i="3"/>
  <c r="C54" i="3"/>
  <c r="F53" i="3"/>
  <c r="E53" i="3"/>
  <c r="D53" i="3"/>
  <c r="C53" i="3"/>
  <c r="F52" i="3"/>
  <c r="D52" i="3"/>
  <c r="C52" i="3"/>
  <c r="F51" i="3"/>
  <c r="E51" i="3"/>
  <c r="D51" i="3"/>
  <c r="C51" i="3"/>
  <c r="F50" i="3"/>
  <c r="E50" i="3"/>
  <c r="D50" i="3"/>
  <c r="C50" i="3"/>
  <c r="F49" i="3"/>
  <c r="D49" i="3"/>
  <c r="C49" i="3"/>
  <c r="F48" i="3"/>
  <c r="D48" i="3"/>
  <c r="C48" i="3"/>
  <c r="F47" i="3"/>
  <c r="E47" i="3"/>
  <c r="D47" i="3"/>
  <c r="C47" i="3"/>
  <c r="F46" i="3"/>
  <c r="E46" i="3"/>
  <c r="D46" i="3"/>
  <c r="C46" i="3"/>
  <c r="F45" i="3"/>
  <c r="D45" i="3"/>
  <c r="C45" i="3"/>
  <c r="F44" i="3"/>
  <c r="E44" i="3"/>
  <c r="D44" i="3"/>
  <c r="C44" i="3"/>
  <c r="F43" i="3"/>
  <c r="E43" i="3"/>
  <c r="D43" i="3"/>
  <c r="C43" i="3"/>
  <c r="F42" i="3"/>
  <c r="E42" i="3"/>
  <c r="D42" i="3"/>
  <c r="C42" i="3"/>
  <c r="F41" i="3"/>
  <c r="E41" i="3"/>
  <c r="D41" i="3"/>
  <c r="C41" i="3"/>
  <c r="F40" i="3"/>
  <c r="E40" i="3"/>
  <c r="D40" i="3"/>
  <c r="C40" i="3"/>
  <c r="F39" i="3"/>
  <c r="E39" i="3"/>
  <c r="D39" i="3"/>
  <c r="C39" i="3"/>
  <c r="F38" i="3"/>
  <c r="E38" i="3"/>
  <c r="D38" i="3"/>
  <c r="C38" i="3"/>
  <c r="F37" i="3"/>
  <c r="E37" i="3"/>
  <c r="E14" i="2" s="1"/>
  <c r="D37" i="3"/>
  <c r="D14" i="2" s="1"/>
  <c r="C37" i="3"/>
  <c r="F36" i="3"/>
  <c r="E36" i="3"/>
  <c r="D36" i="3"/>
  <c r="C36" i="3"/>
  <c r="F35" i="3"/>
  <c r="E35" i="3"/>
  <c r="D35" i="3"/>
  <c r="C35" i="3"/>
  <c r="F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D30" i="3"/>
  <c r="C30" i="3"/>
  <c r="F29" i="3"/>
  <c r="E29" i="3"/>
  <c r="D29" i="3"/>
  <c r="C29" i="3"/>
  <c r="F28" i="3"/>
  <c r="E28" i="3"/>
  <c r="D28" i="3"/>
  <c r="C28" i="3"/>
  <c r="F27" i="3"/>
  <c r="E27" i="3"/>
  <c r="E18" i="2" s="1"/>
  <c r="D27" i="3"/>
  <c r="D18" i="2" s="1"/>
  <c r="C27" i="3"/>
  <c r="F26" i="3"/>
  <c r="E26" i="3"/>
  <c r="D26" i="3"/>
  <c r="C26" i="3"/>
  <c r="F25" i="3"/>
  <c r="E25" i="3"/>
  <c r="D25" i="3"/>
  <c r="C25" i="3"/>
  <c r="F24" i="3"/>
  <c r="D24" i="3"/>
  <c r="C24" i="3"/>
  <c r="F23" i="3"/>
  <c r="D23" i="3"/>
  <c r="C23" i="3"/>
  <c r="F22" i="3"/>
  <c r="D22" i="3"/>
  <c r="C22" i="3"/>
  <c r="F21" i="3"/>
  <c r="E21" i="3"/>
  <c r="E16" i="2" s="1"/>
  <c r="D21" i="3"/>
  <c r="D16" i="2" s="1"/>
  <c r="C21" i="3"/>
  <c r="F20" i="3"/>
  <c r="E20" i="3"/>
  <c r="D20" i="3"/>
  <c r="C20" i="3"/>
  <c r="F19" i="3"/>
  <c r="E19" i="3"/>
  <c r="D19" i="3"/>
  <c r="D20" i="2" s="1"/>
  <c r="C19" i="3"/>
  <c r="F18" i="3"/>
  <c r="E18" i="3"/>
  <c r="D18" i="3"/>
  <c r="C18" i="3"/>
  <c r="F17" i="3"/>
  <c r="E17" i="3"/>
  <c r="D17" i="3"/>
  <c r="D28" i="2" s="1"/>
  <c r="C17" i="3"/>
  <c r="F16" i="3"/>
  <c r="D16" i="3"/>
  <c r="C16" i="3"/>
  <c r="F15" i="3"/>
  <c r="E15" i="3"/>
  <c r="E22" i="2" s="1"/>
  <c r="D15" i="3"/>
  <c r="D22" i="2" s="1"/>
  <c r="C15" i="3"/>
  <c r="F14" i="3"/>
  <c r="E14" i="3"/>
  <c r="D14" i="3"/>
  <c r="C14" i="3"/>
  <c r="F13" i="3"/>
  <c r="F65" i="3" s="1"/>
  <c r="E13" i="3"/>
  <c r="E24" i="2" s="1"/>
  <c r="D13" i="3"/>
  <c r="D65" i="3" s="1"/>
  <c r="C13" i="3"/>
  <c r="C65" i="3" s="1"/>
  <c r="F31" i="2"/>
  <c r="E31" i="2"/>
  <c r="D31" i="2"/>
  <c r="C31" i="2"/>
  <c r="F30" i="2"/>
  <c r="C30" i="2"/>
  <c r="F29" i="2"/>
  <c r="E29" i="2"/>
  <c r="D29" i="2"/>
  <c r="C29" i="2"/>
  <c r="F28" i="2"/>
  <c r="C28" i="2"/>
  <c r="F27" i="2"/>
  <c r="D27" i="2"/>
  <c r="C27" i="2"/>
  <c r="F26" i="2"/>
  <c r="E26" i="2"/>
  <c r="D26" i="2"/>
  <c r="C26" i="2"/>
  <c r="F25" i="2"/>
  <c r="E25" i="2"/>
  <c r="D25" i="2"/>
  <c r="C25" i="2"/>
  <c r="F24" i="2"/>
  <c r="C24" i="2"/>
  <c r="F23" i="2"/>
  <c r="E23" i="2"/>
  <c r="D23" i="2"/>
  <c r="C23" i="2"/>
  <c r="F22" i="2"/>
  <c r="C22" i="2"/>
  <c r="F21" i="2"/>
  <c r="D21" i="2"/>
  <c r="C21" i="2"/>
  <c r="F20" i="2"/>
  <c r="C20" i="2"/>
  <c r="F19" i="2"/>
  <c r="E19" i="2"/>
  <c r="D19" i="2"/>
  <c r="C19" i="2"/>
  <c r="F18" i="2"/>
  <c r="C18" i="2"/>
  <c r="F17" i="2"/>
  <c r="D17" i="2"/>
  <c r="C17" i="2"/>
  <c r="F16" i="2"/>
  <c r="C16" i="2"/>
  <c r="F15" i="2"/>
  <c r="E15" i="2"/>
  <c r="D15" i="2"/>
  <c r="C15" i="2"/>
  <c r="F14" i="2"/>
  <c r="C14" i="2"/>
  <c r="F13" i="2"/>
  <c r="F32" i="2" s="1"/>
  <c r="D13" i="2"/>
  <c r="C13" i="2"/>
  <c r="C32" i="2" s="1"/>
  <c r="D24" i="9" l="1"/>
  <c r="E22" i="10"/>
  <c r="E20" i="20"/>
  <c r="G20" i="20" s="1"/>
  <c r="E24" i="10"/>
  <c r="C22" i="9"/>
  <c r="E22" i="9" s="1"/>
  <c r="C21" i="9"/>
  <c r="E21" i="9" s="1"/>
  <c r="E48" i="10"/>
  <c r="D32" i="6"/>
  <c r="E59" i="11"/>
  <c r="D23" i="9"/>
  <c r="E23" i="9" s="1"/>
  <c r="E30" i="10"/>
  <c r="E32" i="10"/>
  <c r="C14" i="9"/>
  <c r="E32" i="2"/>
  <c r="E14" i="20" s="1"/>
  <c r="E28" i="2"/>
  <c r="E20" i="2"/>
  <c r="E24" i="9"/>
  <c r="G16" i="20"/>
  <c r="D25" i="9"/>
  <c r="D57" i="10"/>
  <c r="D17" i="20" s="1"/>
  <c r="E14" i="10"/>
  <c r="E16" i="10"/>
  <c r="C20" i="9"/>
  <c r="E20" i="9" s="1"/>
  <c r="E27" i="10"/>
  <c r="D18" i="9"/>
  <c r="E18" i="9" s="1"/>
  <c r="E38" i="10"/>
  <c r="F19" i="20"/>
  <c r="C15" i="20"/>
  <c r="E31" i="5"/>
  <c r="G18" i="20"/>
  <c r="G19" i="20"/>
  <c r="E65" i="3"/>
  <c r="D65" i="7"/>
  <c r="D27" i="9"/>
  <c r="E27" i="9" s="1"/>
  <c r="E19" i="20"/>
  <c r="C19" i="6"/>
  <c r="C32" i="6" s="1"/>
  <c r="D14" i="9"/>
  <c r="C25" i="9"/>
  <c r="E17" i="10"/>
  <c r="E25" i="10"/>
  <c r="E33" i="10"/>
  <c r="E41" i="10"/>
  <c r="K59" i="11"/>
  <c r="E16" i="20"/>
  <c r="F16" i="20" s="1"/>
  <c r="D24" i="2"/>
  <c r="D32" i="2" s="1"/>
  <c r="E13" i="5"/>
  <c r="E43" i="7"/>
  <c r="E65" i="7" s="1"/>
  <c r="C19" i="10"/>
  <c r="C15" i="9" s="1"/>
  <c r="E15" i="9" s="1"/>
  <c r="C31" i="9" l="1"/>
  <c r="E31" i="9" s="1"/>
  <c r="E14" i="9"/>
  <c r="E13" i="6"/>
  <c r="E32" i="6" s="1"/>
  <c r="F20" i="20"/>
  <c r="E25" i="9"/>
  <c r="D31" i="9"/>
  <c r="C57" i="10"/>
  <c r="C17" i="20" s="1"/>
  <c r="E15" i="20"/>
  <c r="G15" i="20" s="1"/>
  <c r="E19" i="10"/>
  <c r="E57" i="10" s="1"/>
  <c r="F15" i="20" l="1"/>
  <c r="E17" i="20"/>
  <c r="G17" i="20" s="1"/>
  <c r="F17" i="20"/>
</calcChain>
</file>

<file path=xl/sharedStrings.xml><?xml version="1.0" encoding="utf-8"?>
<sst xmlns="http://schemas.openxmlformats.org/spreadsheetml/2006/main" count="865" uniqueCount="229">
  <si>
    <t>Comunidad Autónoma</t>
  </si>
  <si>
    <t>Abogados y Abogadas residentes</t>
  </si>
  <si>
    <t>Abogados y Abogadas no residentes</t>
  </si>
  <si>
    <t>Total de Abogados</t>
  </si>
  <si>
    <t>Colegiados y Colegiadas no ejercientes</t>
  </si>
  <si>
    <t>Andalucía</t>
  </si>
  <si>
    <t>Aragón</t>
  </si>
  <si>
    <t>Asturias (Principado de)</t>
  </si>
  <si>
    <t xml:space="preserve">Balears (Illes) </t>
  </si>
  <si>
    <t>Canarias</t>
  </si>
  <si>
    <t>Cantabria</t>
  </si>
  <si>
    <t>Castilla - La Mancha</t>
  </si>
  <si>
    <t>Castilla y León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</si>
  <si>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</si>
  <si>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</si>
  <si>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</si>
  <si>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</si>
  <si>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</si>
  <si>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</si>
  <si>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</si>
  <si>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</si>
  <si>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Rioja, La</t>
  </si>
  <si>
    <t>Ceuta</t>
  </si>
  <si>
    <t>Melilla</t>
  </si>
  <si>
    <t>Total</t>
  </si>
  <si>
    <t>Fuente:</t>
  </si>
  <si>
    <t>Consejo General de la Abogacía Española</t>
  </si>
  <si>
    <t>Provincia</t>
  </si>
  <si>
    <t xml:space="preserve">Total </t>
  </si>
  <si>
    <t>A Coruña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</si>
  <si>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</si>
  <si>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</si>
  <si>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</si>
  <si>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</si>
  <si>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</si>
  <si>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</si>
  <si>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</si>
  <si>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 xml:space="preserve">Balears, Illes 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</si>
  <si>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</si>
  <si>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</si>
  <si>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</si>
  <si>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</si>
  <si>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</si>
  <si>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</si>
  <si>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</si>
  <si>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</si>
  <si>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Cuenca</t>
  </si>
  <si>
    <t>Guipúzcoa/Gipuzkoa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</si>
  <si>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</si>
  <si>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</si>
  <si>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</si>
  <si>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</si>
  <si>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</si>
  <si>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</si>
  <si>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</si>
  <si>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</si>
  <si>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</si>
  <si>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</si>
  <si>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Malaga</t>
  </si>
  <si>
    <t>Murcia</t>
  </si>
  <si>
    <t>Navarra</t>
  </si>
  <si>
    <t>Ourense</t>
  </si>
  <si>
    <t>Palencia</t>
  </si>
  <si>
    <t xml:space="preserve">Palmas, Las 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</si>
  <si>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</si>
  <si>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</si>
  <si>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</si>
  <si>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</si>
  <si>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</si>
  <si>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</si>
  <si>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</si>
  <si>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</si>
  <si>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</si>
  <si>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</si>
  <si>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</si>
  <si>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</si>
  <si>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</si>
  <si>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Colegio</t>
  </si>
  <si>
    <t xml:space="preserve">Abogados y Abogadas ejercientes residentes              </t>
  </si>
  <si>
    <t xml:space="preserve">Abogados y Abogadas ejercientes no residentes </t>
  </si>
  <si>
    <t>No ejercientes</t>
  </si>
  <si>
    <t>Alcalá de Henares</t>
  </si>
  <si>
    <t>Alcoy</t>
  </si>
  <si>
    <t>Alzira</t>
  </si>
  <si>
    <t>Antequera</t>
  </si>
  <si>
    <t>Baleares</t>
  </si>
  <si>
    <t>Cartagena</t>
  </si>
  <si>
    <t>Elche</t>
  </si>
  <si>
    <t>Estella</t>
  </si>
  <si>
    <t>Ferrol</t>
  </si>
  <si>
    <t>Figueres</t>
  </si>
  <si>
    <t>Gijón</t>
  </si>
  <si>
    <t>Granollers</t>
  </si>
  <si>
    <t>Jerez de la Frontera</t>
  </si>
  <si>
    <t>Lanzarote</t>
  </si>
  <si>
    <t>Lorca</t>
  </si>
  <si>
    <t>Lucena</t>
  </si>
  <si>
    <t>Málaga</t>
  </si>
  <si>
    <t>Manresa</t>
  </si>
  <si>
    <t>Mataró</t>
  </si>
  <si>
    <t>Orihuela</t>
  </si>
  <si>
    <t>Oviedo</t>
  </si>
  <si>
    <t>Palmas, Las</t>
  </si>
  <si>
    <t>Pamplona</t>
  </si>
  <si>
    <t>Reus</t>
  </si>
  <si>
    <t>Sabadell</t>
  </si>
  <si>
    <t>Sant Feliu</t>
  </si>
  <si>
    <t>Santa Cruz de la Palma</t>
  </si>
  <si>
    <t>Santiago</t>
  </si>
  <si>
    <t>Sueca</t>
  </si>
  <si>
    <t>Tafalla</t>
  </si>
  <si>
    <t>Talavera de la Reina</t>
  </si>
  <si>
    <t>Terrassa</t>
  </si>
  <si>
    <t>Tortosa</t>
  </si>
  <si>
    <t>Tudela</t>
  </si>
  <si>
    <t>Vic</t>
  </si>
  <si>
    <t>Vigo</t>
  </si>
  <si>
    <t>Unidades</t>
  </si>
  <si>
    <t>Hombres</t>
  </si>
  <si>
    <t>Mujeres</t>
  </si>
  <si>
    <t>Órganos Centrales</t>
  </si>
  <si>
    <t>Dirección Adjunta de Medios Personales y Materiales</t>
  </si>
  <si>
    <t>Gabinete Técnico del Abogado General del Estado</t>
  </si>
  <si>
    <t xml:space="preserve">Subdirección General de Asuntos Constitucionales y Derechos Humanos </t>
  </si>
  <si>
    <t>Subdirección General de Asuntos de la Unión Europea e Internacionales</t>
  </si>
  <si>
    <t>S.G. de Asuntos de la UE e Internacionales-Departamento de Arbitrajes Internacionales</t>
  </si>
  <si>
    <t>Subd. General de Auditoría Interna y Gestión del Conocimiento</t>
  </si>
  <si>
    <t>D.G. de lo Consultivo-Abogacías del Estado en Departamentos Ministeriales</t>
  </si>
  <si>
    <t xml:space="preserve">D.G. de lo Consultivo-Subdirección General de Coordinación y Apoyo a los Servicios Consultivos </t>
  </si>
  <si>
    <t>D.G. de lo Contencioso-Abogacía del Estado ante el Tribunal de Cuentas</t>
  </si>
  <si>
    <t>D.G. de lo Contencioso-Abogacía del Estado ante los Juzgados Centrales de lo Contencioso-Administrativo</t>
  </si>
  <si>
    <t>D.G. de lo Contencioso-Abogacía del Estado ante la Audiencia Nacional</t>
  </si>
  <si>
    <t>D.G. de lo Contencioso-Abogacía del Estado ante el Tribunal Supremo</t>
  </si>
  <si>
    <t>D.G. de lo Contencioso-Departamento Civil y Mercantil</t>
  </si>
  <si>
    <t>D.G. de lo Contencioso-Departamento Penal</t>
  </si>
  <si>
    <t xml:space="preserve">D.G. de lo Contencioso-Departamento Social </t>
  </si>
  <si>
    <t>D.G. de lo Contencioso-Subdirección General de Coordinación y Apoyo de los Servicios Contenciosos</t>
  </si>
  <si>
    <t>Abogacías del Estado en las Comunidades y Ciudades Autónomas</t>
  </si>
  <si>
    <t>Total Órganos Centrales y AE en las CCAA y Ciudades Autónomas</t>
  </si>
  <si>
    <t>Ministerio de Justicia. Abogacía General del Estado - Dirección del Servicio Jurídico del Estado</t>
  </si>
  <si>
    <t>Consejo General de Procuradores de España: Memoria Anual 2022</t>
  </si>
  <si>
    <t>Alicante</t>
  </si>
  <si>
    <t>Las Palmas de Gran Canaria</t>
  </si>
  <si>
    <t>Santiago de Compostela</t>
  </si>
  <si>
    <t>Tenerife</t>
  </si>
  <si>
    <t>Valdepeñas</t>
  </si>
  <si>
    <t>Valencia/Valéncia</t>
  </si>
  <si>
    <t>Yecla</t>
  </si>
  <si>
    <t>Graduados sociales a 1 de enero de 2019</t>
  </si>
  <si>
    <r>
      <t xml:space="preserve">Total </t>
    </r>
    <r>
      <rPr>
        <b/>
        <vertAlign val="superscript"/>
        <sz val="12"/>
        <color theme="0"/>
        <rFont val="Verdana"/>
        <family val="2"/>
      </rPr>
      <t>(1)</t>
    </r>
  </si>
  <si>
    <t>(1) Ejercientes y no ejercientes</t>
  </si>
  <si>
    <t>Consejo General de Colegios de Graduados Sociales de España</t>
  </si>
  <si>
    <t>A Coruña y Ourense</t>
  </si>
  <si>
    <t>Álava/Araba</t>
  </si>
  <si>
    <t>Bizkaia/Vizcaya</t>
  </si>
  <si>
    <t>Cádiz y Ceuta</t>
  </si>
  <si>
    <t>Gran Canaria y Fuerteventura</t>
  </si>
  <si>
    <t>Málaga y Melilla</t>
  </si>
  <si>
    <t>Valencia</t>
  </si>
  <si>
    <t xml:space="preserve">(1) Ejercientes y no ejercientes </t>
  </si>
  <si>
    <t xml:space="preserve">Ejercientes </t>
  </si>
  <si>
    <t>No Ejercientes</t>
  </si>
  <si>
    <t>Total Hombre</t>
  </si>
  <si>
    <t>Total Mujer</t>
  </si>
  <si>
    <t>Vacantes</t>
  </si>
  <si>
    <r>
      <t>Andalucía</t>
    </r>
    <r>
      <rPr>
        <sz val="10"/>
        <color theme="4"/>
        <rFont val="Verdana"/>
        <family val="2"/>
      </rPr>
      <t>*</t>
    </r>
  </si>
  <si>
    <t>*Incluye Ceuta y Melilla</t>
  </si>
  <si>
    <t>Consejo General del Notariado</t>
  </si>
  <si>
    <t>Andalucía*</t>
  </si>
  <si>
    <t>Colegio de Registradores de la Propiedad  y Mercantiles de España</t>
  </si>
  <si>
    <t>Guipúzcoa/Guipuzkoa</t>
  </si>
  <si>
    <t>Número de Registros</t>
  </si>
  <si>
    <t>Álava</t>
  </si>
  <si>
    <t>Castellón</t>
  </si>
  <si>
    <t>Gipuzkoa</t>
  </si>
  <si>
    <t>Islas Baleares</t>
  </si>
  <si>
    <t>La Rioja</t>
  </si>
  <si>
    <t>Las Palmas</t>
  </si>
  <si>
    <t>Lérida</t>
  </si>
  <si>
    <t>Orense</t>
  </si>
  <si>
    <t>Servicios Centrales</t>
  </si>
  <si>
    <t>Servicio Jurídico de la Seguridad Social</t>
  </si>
  <si>
    <t>Unidad</t>
  </si>
  <si>
    <t>Dirección SJ</t>
  </si>
  <si>
    <t>SJDC GISS</t>
  </si>
  <si>
    <t>SJDC IMSERSO</t>
  </si>
  <si>
    <t>SJDC INGESA</t>
  </si>
  <si>
    <t>SJDC INSS</t>
  </si>
  <si>
    <t>SJDC ISM</t>
  </si>
  <si>
    <t>SJDC TGSS</t>
  </si>
  <si>
    <t>UPE</t>
  </si>
  <si>
    <t>DGOSS</t>
  </si>
  <si>
    <t>% Hombres</t>
  </si>
  <si>
    <t>% Mujeres</t>
  </si>
  <si>
    <t>Abogados</t>
  </si>
  <si>
    <t>ND</t>
  </si>
  <si>
    <t>Abogados del Estado</t>
  </si>
  <si>
    <t>Procuradores</t>
  </si>
  <si>
    <t>Graduados Sociales</t>
  </si>
  <si>
    <t>Notarios</t>
  </si>
  <si>
    <t xml:space="preserve"> </t>
  </si>
  <si>
    <t>Registradores</t>
  </si>
  <si>
    <t xml:space="preserve">Letrados de la Seguridad Social </t>
  </si>
  <si>
    <t>1. Abogados</t>
  </si>
  <si>
    <t xml:space="preserve">2. Abogados del Estado </t>
  </si>
  <si>
    <t xml:space="preserve">3. Procuradores </t>
  </si>
  <si>
    <t xml:space="preserve">4. Graduados Sociales </t>
  </si>
  <si>
    <t xml:space="preserve">5. Notarios </t>
  </si>
  <si>
    <t xml:space="preserve">6. Registradores </t>
  </si>
  <si>
    <t xml:space="preserve">7. Letrados de la Seguridad Social </t>
  </si>
  <si>
    <t>1.2. Abogados por Provincia</t>
  </si>
  <si>
    <t>1.3. Abogados por Colegio</t>
  </si>
  <si>
    <t>2.1. Abogados del Estado por Unidad y por Sexo</t>
  </si>
  <si>
    <t>3.2. Procuradores por Sexo y Provincia</t>
  </si>
  <si>
    <t>3.3. Procuradores por Sexo y Colegio</t>
  </si>
  <si>
    <t>4.2. Graduados Sociales por Sexo y Colegio</t>
  </si>
  <si>
    <t>4.3. Graduados Sociales por Colegio, Sexo y Modalidad</t>
  </si>
  <si>
    <t>5.2. Notarios por Provincia</t>
  </si>
  <si>
    <t>6.2. Registradores por Sexo y Provincia</t>
  </si>
  <si>
    <t>6.4. Registros por Provincia</t>
  </si>
  <si>
    <t>7.1. Letrados de la Seguridad Social por Sexo y Provincia</t>
  </si>
  <si>
    <t>7.2. Letrados Servicios Jurídicos Centrales de la Seguridad Social por Unidad y por Sexo</t>
  </si>
  <si>
    <t>1.1. Abogados por Comunidad Autónoma</t>
  </si>
  <si>
    <t>3.1. Procuradores por Sexo y Comunidad Autónoma</t>
  </si>
  <si>
    <t>4.1. Graduados Sociales por Sexo y Comunidad Autónoma</t>
  </si>
  <si>
    <t>5.1. Notarios por Comunidad Autónoma</t>
  </si>
  <si>
    <t>6.1. Registradores por Sexo y Comunidad Autónoma</t>
  </si>
  <si>
    <t>6.3. Registros por Comunidad Autónoma</t>
  </si>
  <si>
    <t>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</si>
</sst>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C1EA4"/>
      <name val="Verdana"/>
      <family val="2"/>
    </font>
    <font>
      <u/>
      <sz val="10"/>
      <color indexed="12"/>
      <name val="Times New Roman"/>
      <family val="1"/>
    </font>
    <font>
      <b/>
      <i/>
      <u/>
      <sz val="18"/>
      <color indexed="12"/>
      <name val="Verdana"/>
      <family val="2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  <font>
      <b/>
      <sz val="12"/>
      <color theme="4"/>
      <name val="Verdana"/>
      <family val="2"/>
    </font>
    <font>
      <sz val="12"/>
      <color theme="1"/>
      <name val="Verdana"/>
      <family val="2"/>
    </font>
    <font>
      <b/>
      <sz val="14"/>
      <color theme="0"/>
      <name val="Verdana"/>
      <family val="2"/>
    </font>
    <font>
      <b/>
      <i/>
      <sz val="10"/>
      <color theme="3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2"/>
      <color theme="0"/>
      <name val="Verdana"/>
      <family val="2"/>
    </font>
    <font>
      <b/>
      <sz val="12"/>
      <color rgb="FF0C1EA4"/>
      <name val="Verdana"/>
      <family val="2"/>
    </font>
    <font>
      <b/>
      <vertAlign val="superscript"/>
      <sz val="12"/>
      <color theme="0"/>
      <name val="Verdana"/>
      <family val="2"/>
    </font>
    <font>
      <sz val="10"/>
      <color theme="4"/>
      <name val="Verdana"/>
      <family val="2"/>
    </font>
    <font>
      <sz val="11"/>
      <color theme="4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sz val="11"/>
      <color theme="4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4"/>
      <name val="Verdana"/>
      <family val="2"/>
    </font>
    <font>
      <b/>
      <sz val="11"/>
      <color theme="4" tint="0.3999755851924192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3" tint="0.79998168889431442"/>
      </left>
      <right/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3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3" tint="0.79998168889431442"/>
      </bottom>
      <diagonal/>
    </border>
    <border>
      <left/>
      <right style="thin">
        <color theme="0"/>
      </right>
      <top/>
      <bottom style="medium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0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4" tint="0.59996337778862885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4" tint="0.59996337778862885"/>
      </bottom>
      <diagonal/>
    </border>
    <border>
      <left/>
      <right style="thin">
        <color theme="0"/>
      </right>
      <top/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0"/>
      </left>
      <right/>
      <top style="thin">
        <color theme="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3" tint="0.79998168889431442"/>
      </right>
      <top/>
      <bottom/>
      <diagonal/>
    </border>
    <border>
      <left style="thin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medium">
        <color theme="0"/>
      </left>
      <right style="medium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thin">
        <color theme="3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medium">
        <color theme="4" tint="0.59996337778862885"/>
      </top>
      <bottom style="medium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0.79998168889431442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59996337778862885"/>
      </bottom>
      <diagonal/>
    </border>
    <border>
      <left/>
      <right style="thin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3" tint="0.79998168889431442"/>
      </right>
      <top/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medium">
        <color theme="4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4" fillId="0" borderId="1" xfId="1" applyFont="1" applyBorder="1" applyAlignment="1" applyProtection="1">
      <alignment horizontal="center" vertical="center" wrapText="1"/>
    </xf>
    <xf numFmtId="0" fontId="0" fillId="0" borderId="2" xfId="0" applyBorder="1"/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7" fillId="3" borderId="7" xfId="0" applyFont="1" applyFill="1" applyBorder="1" applyAlignment="1" applyProtection="1">
      <alignment horizontal="left" vertical="center" wrapText="1"/>
      <protection locked="0"/>
    </xf>
    <xf numFmtId="3" fontId="8" fillId="0" borderId="8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0" fontId="9" fillId="4" borderId="15" xfId="0" applyFont="1" applyFill="1" applyBorder="1" applyAlignment="1" applyProtection="1">
      <alignment horizontal="left" vertical="center" wrapText="1"/>
      <protection locked="0"/>
    </xf>
    <xf numFmtId="3" fontId="9" fillId="4" borderId="16" xfId="0" applyNumberFormat="1" applyFont="1" applyFill="1" applyBorder="1" applyAlignment="1" applyProtection="1">
      <alignment vertical="center"/>
      <protection locked="0"/>
    </xf>
    <xf numFmtId="3" fontId="9" fillId="4" borderId="15" xfId="0" applyNumberFormat="1" applyFont="1" applyFill="1" applyBorder="1" applyAlignment="1" applyProtection="1">
      <alignment vertical="center"/>
      <protection locked="0"/>
    </xf>
    <xf numFmtId="3" fontId="9" fillId="4" borderId="17" xfId="0" applyNumberFormat="1" applyFont="1" applyFill="1" applyBorder="1" applyAlignment="1" applyProtection="1">
      <alignment vertical="center"/>
      <protection locked="0"/>
    </xf>
    <xf numFmtId="0" fontId="0" fillId="0" borderId="18" xfId="0" applyBorder="1"/>
    <xf numFmtId="0" fontId="10" fillId="0" borderId="1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1" fillId="0" borderId="6" xfId="0" applyNumberFormat="1" applyFont="1" applyBorder="1"/>
    <xf numFmtId="3" fontId="11" fillId="0" borderId="1" xfId="0" applyNumberFormat="1" applyFont="1" applyBorder="1"/>
    <xf numFmtId="0" fontId="11" fillId="0" borderId="18" xfId="0" applyFont="1" applyBorder="1"/>
    <xf numFmtId="0" fontId="11" fillId="0" borderId="19" xfId="0" applyFont="1" applyBorder="1"/>
    <xf numFmtId="0" fontId="0" fillId="0" borderId="1" xfId="0" applyBorder="1" applyAlignment="1">
      <alignment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 applyProtection="1">
      <alignment horizontal="left" vertical="center" wrapText="1"/>
      <protection locked="0"/>
    </xf>
    <xf numFmtId="0" fontId="7" fillId="3" borderId="25" xfId="0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 applyProtection="1">
      <alignment horizontal="left" vertical="center" wrapText="1"/>
      <protection locked="0"/>
    </xf>
    <xf numFmtId="0" fontId="5" fillId="4" borderId="29" xfId="0" applyFont="1" applyFill="1" applyBorder="1" applyAlignment="1" applyProtection="1">
      <alignment horizontal="left" vertical="center" wrapText="1"/>
      <protection locked="0"/>
    </xf>
    <xf numFmtId="3" fontId="9" fillId="4" borderId="30" xfId="0" applyNumberFormat="1" applyFont="1" applyFill="1" applyBorder="1" applyAlignment="1" applyProtection="1">
      <alignment vertical="center"/>
      <protection locked="0"/>
    </xf>
    <xf numFmtId="3" fontId="9" fillId="4" borderId="31" xfId="0" applyNumberFormat="1" applyFont="1" applyFill="1" applyBorder="1" applyAlignment="1" applyProtection="1">
      <alignment vertical="center"/>
      <protection locked="0"/>
    </xf>
    <xf numFmtId="0" fontId="9" fillId="4" borderId="32" xfId="0" applyFont="1" applyFill="1" applyBorder="1" applyAlignment="1" applyProtection="1">
      <alignment horizontal="left" vertical="center" wrapText="1"/>
      <protection locked="0"/>
    </xf>
    <xf numFmtId="3" fontId="9" fillId="4" borderId="32" xfId="0" applyNumberFormat="1" applyFont="1" applyFill="1" applyBorder="1" applyAlignment="1" applyProtection="1">
      <alignment vertical="center"/>
      <protection locked="0"/>
    </xf>
    <xf numFmtId="3" fontId="9" fillId="4" borderId="33" xfId="0" applyNumberFormat="1" applyFont="1" applyFill="1" applyBorder="1" applyAlignment="1" applyProtection="1">
      <alignment vertical="center"/>
      <protection locked="0"/>
    </xf>
    <xf numFmtId="0" fontId="4" fillId="6" borderId="1" xfId="1" applyFont="1" applyFill="1" applyBorder="1" applyAlignment="1" applyProtection="1">
      <alignment horizontal="center" vertical="center" wrapText="1"/>
    </xf>
    <xf numFmtId="0" fontId="14" fillId="0" borderId="1" xfId="0" applyFont="1" applyBorder="1"/>
    <xf numFmtId="0" fontId="5" fillId="2" borderId="34" xfId="0" applyFont="1" applyFill="1" applyBorder="1" applyAlignment="1">
      <alignment horizontal="center" vertical="center" wrapText="1"/>
    </xf>
    <xf numFmtId="3" fontId="8" fillId="0" borderId="35" xfId="0" applyNumberFormat="1" applyFont="1" applyBorder="1" applyAlignment="1">
      <alignment vertical="center"/>
    </xf>
    <xf numFmtId="0" fontId="11" fillId="0" borderId="6" xfId="0" applyFont="1" applyBorder="1"/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3" fontId="9" fillId="4" borderId="36" xfId="0" applyNumberFormat="1" applyFont="1" applyFill="1" applyBorder="1" applyAlignment="1" applyProtection="1">
      <alignment vertical="center"/>
      <protection locked="0"/>
    </xf>
    <xf numFmtId="0" fontId="11" fillId="0" borderId="3" xfId="0" applyFont="1" applyBorder="1"/>
    <xf numFmtId="0" fontId="4" fillId="6" borderId="1" xfId="1" applyFont="1" applyFill="1" applyBorder="1" applyAlignment="1" applyProtection="1">
      <alignment horizontal="center" vertical="center" wrapText="1"/>
    </xf>
    <xf numFmtId="0" fontId="11" fillId="0" borderId="37" xfId="0" applyFont="1" applyBorder="1"/>
    <xf numFmtId="0" fontId="11" fillId="0" borderId="2" xfId="0" applyFont="1" applyBorder="1"/>
    <xf numFmtId="0" fontId="11" fillId="0" borderId="34" xfId="0" applyFont="1" applyBorder="1"/>
    <xf numFmtId="0" fontId="11" fillId="0" borderId="38" xfId="0" applyFont="1" applyBorder="1"/>
    <xf numFmtId="14" fontId="7" fillId="3" borderId="39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40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41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3" fontId="8" fillId="0" borderId="45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vertical="center"/>
    </xf>
    <xf numFmtId="3" fontId="8" fillId="0" borderId="47" xfId="0" applyNumberFormat="1" applyFont="1" applyBorder="1" applyAlignment="1">
      <alignment vertical="center"/>
    </xf>
    <xf numFmtId="3" fontId="19" fillId="0" borderId="9" xfId="0" applyNumberFormat="1" applyFont="1" applyBorder="1" applyAlignment="1">
      <alignment vertical="center"/>
    </xf>
    <xf numFmtId="3" fontId="19" fillId="0" borderId="8" xfId="0" applyNumberFormat="1" applyFont="1" applyBorder="1" applyAlignment="1">
      <alignment vertical="center"/>
    </xf>
    <xf numFmtId="0" fontId="7" fillId="3" borderId="7" xfId="0" applyFont="1" applyFill="1" applyBorder="1" applyAlignment="1" applyProtection="1">
      <alignment horizontal="left" vertical="center"/>
      <protection locked="0"/>
    </xf>
    <xf numFmtId="3" fontId="8" fillId="0" borderId="48" xfId="0" applyNumberFormat="1" applyFont="1" applyBorder="1" applyAlignment="1">
      <alignment vertical="center"/>
    </xf>
    <xf numFmtId="3" fontId="8" fillId="0" borderId="49" xfId="0" applyNumberFormat="1" applyFont="1" applyBorder="1" applyAlignment="1">
      <alignment vertical="center"/>
    </xf>
    <xf numFmtId="3" fontId="9" fillId="4" borderId="5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center" vertical="center" wrapText="1"/>
    </xf>
    <xf numFmtId="3" fontId="0" fillId="0" borderId="6" xfId="0" applyNumberFormat="1" applyBorder="1"/>
    <xf numFmtId="0" fontId="20" fillId="0" borderId="1" xfId="0" applyFont="1" applyBorder="1"/>
    <xf numFmtId="0" fontId="9" fillId="4" borderId="51" xfId="0" applyFont="1" applyFill="1" applyBorder="1" applyAlignment="1" applyProtection="1">
      <alignment horizontal="left" vertical="center" wrapText="1"/>
      <protection locked="0"/>
    </xf>
    <xf numFmtId="3" fontId="9" fillId="4" borderId="52" xfId="0" applyNumberFormat="1" applyFont="1" applyFill="1" applyBorder="1" applyAlignment="1" applyProtection="1">
      <alignment vertical="center"/>
      <protection locked="0"/>
    </xf>
    <xf numFmtId="3" fontId="9" fillId="4" borderId="51" xfId="0" applyNumberFormat="1" applyFont="1" applyFill="1" applyBorder="1" applyAlignment="1" applyProtection="1">
      <alignment vertical="center"/>
      <protection locked="0"/>
    </xf>
    <xf numFmtId="3" fontId="0" fillId="0" borderId="1" xfId="0" applyNumberFormat="1" applyBorder="1"/>
    <xf numFmtId="3" fontId="9" fillId="4" borderId="53" xfId="0" applyNumberFormat="1" applyFont="1" applyFill="1" applyBorder="1" applyAlignment="1" applyProtection="1">
      <alignment vertical="center"/>
      <protection locked="0"/>
    </xf>
    <xf numFmtId="0" fontId="21" fillId="0" borderId="18" xfId="0" applyFont="1" applyBorder="1"/>
    <xf numFmtId="3" fontId="8" fillId="0" borderId="54" xfId="0" applyNumberFormat="1" applyFont="1" applyBorder="1" applyAlignment="1">
      <alignment vertical="center"/>
    </xf>
    <xf numFmtId="0" fontId="9" fillId="4" borderId="55" xfId="0" applyFont="1" applyFill="1" applyBorder="1" applyAlignment="1" applyProtection="1">
      <alignment horizontal="left" vertical="center" wrapText="1"/>
      <protection locked="0"/>
    </xf>
    <xf numFmtId="3" fontId="9" fillId="4" borderId="55" xfId="0" applyNumberFormat="1" applyFont="1" applyFill="1" applyBorder="1" applyAlignment="1" applyProtection="1">
      <alignment vertical="center"/>
      <protection locked="0"/>
    </xf>
    <xf numFmtId="0" fontId="22" fillId="0" borderId="1" xfId="0" applyFont="1" applyBorder="1"/>
    <xf numFmtId="0" fontId="1" fillId="0" borderId="1" xfId="0" applyFont="1" applyBorder="1"/>
    <xf numFmtId="0" fontId="7" fillId="7" borderId="7" xfId="0" applyFont="1" applyFill="1" applyBorder="1" applyAlignment="1" applyProtection="1">
      <alignment horizontal="left" vertical="center" wrapText="1"/>
      <protection locked="0"/>
    </xf>
    <xf numFmtId="3" fontId="8" fillId="7" borderId="56" xfId="0" applyNumberFormat="1" applyFont="1" applyFill="1" applyBorder="1" applyAlignment="1">
      <alignment vertical="center"/>
    </xf>
    <xf numFmtId="3" fontId="8" fillId="7" borderId="57" xfId="0" applyNumberFormat="1" applyFont="1" applyFill="1" applyBorder="1" applyAlignment="1">
      <alignment vertical="center"/>
    </xf>
    <xf numFmtId="3" fontId="8" fillId="7" borderId="24" xfId="0" applyNumberFormat="1" applyFont="1" applyFill="1" applyBorder="1" applyAlignment="1">
      <alignment vertical="center"/>
    </xf>
    <xf numFmtId="3" fontId="9" fillId="4" borderId="58" xfId="0" applyNumberFormat="1" applyFont="1" applyFill="1" applyBorder="1" applyAlignment="1" applyProtection="1">
      <alignment vertical="center"/>
      <protection locked="0"/>
    </xf>
    <xf numFmtId="0" fontId="7" fillId="8" borderId="1" xfId="0" applyFont="1" applyFill="1" applyBorder="1" applyAlignment="1" applyProtection="1">
      <alignment horizontal="left" vertical="center" wrapText="1"/>
      <protection locked="0"/>
    </xf>
    <xf numFmtId="3" fontId="8" fillId="0" borderId="59" xfId="0" applyNumberFormat="1" applyFont="1" applyBorder="1" applyAlignment="1">
      <alignment horizontal="center" vertical="center"/>
    </xf>
    <xf numFmtId="3" fontId="8" fillId="0" borderId="60" xfId="0" applyNumberFormat="1" applyFont="1" applyBorder="1" applyAlignment="1">
      <alignment horizontal="center" vertical="center"/>
    </xf>
    <xf numFmtId="3" fontId="8" fillId="0" borderId="61" xfId="0" applyNumberFormat="1" applyFont="1" applyBorder="1" applyAlignment="1">
      <alignment horizontal="center" vertical="center"/>
    </xf>
    <xf numFmtId="3" fontId="8" fillId="0" borderId="62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3" fontId="8" fillId="0" borderId="54" xfId="0" applyNumberFormat="1" applyFont="1" applyBorder="1" applyAlignment="1">
      <alignment horizontal="center" vertical="center"/>
    </xf>
    <xf numFmtId="0" fontId="23" fillId="0" borderId="1" xfId="0" applyFont="1" applyBorder="1"/>
    <xf numFmtId="0" fontId="23" fillId="0" borderId="1" xfId="1" applyFont="1" applyBorder="1" applyAlignment="1" applyProtection="1"/>
    <xf numFmtId="3" fontId="13" fillId="5" borderId="23" xfId="0" applyNumberFormat="1" applyFont="1" applyFill="1" applyBorder="1" applyAlignment="1">
      <alignment vertical="center"/>
    </xf>
    <xf numFmtId="3" fontId="13" fillId="5" borderId="24" xfId="0" applyNumberFormat="1" applyFont="1" applyFill="1" applyBorder="1" applyAlignment="1">
      <alignment vertical="center"/>
    </xf>
    <xf numFmtId="3" fontId="13" fillId="5" borderId="27" xfId="0" applyNumberFormat="1" applyFont="1" applyFill="1" applyBorder="1" applyAlignment="1">
      <alignment vertical="center"/>
    </xf>
    <xf numFmtId="3" fontId="13" fillId="5" borderId="28" xfId="0" applyNumberFormat="1" applyFont="1" applyFill="1" applyBorder="1" applyAlignment="1">
      <alignment vertical="center"/>
    </xf>
    <xf numFmtId="0" fontId="24" fillId="0" borderId="63" xfId="1" applyFont="1" applyBorder="1" applyAlignment="1" applyProtection="1">
      <alignment horizontal="left"/>
    </xf>
    <xf numFmtId="0" fontId="24" fillId="0" borderId="64" xfId="1" applyFont="1" applyBorder="1" applyAlignment="1" applyProtection="1">
      <alignment horizontal="left"/>
    </xf>
    <xf numFmtId="0" fontId="24" fillId="0" borderId="6" xfId="1" applyFont="1" applyBorder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76200</xdr:colOff>
      <xdr:row>8</xdr:row>
      <xdr:rowOff>142875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219C7951-58A5-46BC-91BF-9945EE0110AA}"/>
            </a:ext>
          </a:extLst>
        </xdr:cNvPr>
        <xdr:cNvSpPr/>
      </xdr:nvSpPr>
      <xdr:spPr>
        <a:xfrm>
          <a:off x="762001" y="190500"/>
          <a:ext cx="10744199" cy="14763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ADMINISTRACIÓN DE JUSTICIA</a:t>
          </a:r>
        </a:p>
      </xdr:txBody>
    </xdr:sp>
    <xdr:clientData/>
  </xdr:twoCellAnchor>
  <xdr:twoCellAnchor editAs="oneCell">
    <xdr:from>
      <xdr:col>1</xdr:col>
      <xdr:colOff>114301</xdr:colOff>
      <xdr:row>1</xdr:row>
      <xdr:rowOff>152400</xdr:rowOff>
    </xdr:from>
    <xdr:to>
      <xdr:col>2</xdr:col>
      <xdr:colOff>438151</xdr:colOff>
      <xdr:row>8</xdr:row>
      <xdr:rowOff>38099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AADC4090-68B9-4D65-89EB-169BA59735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76301" y="342900"/>
          <a:ext cx="1085850" cy="121919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57151</xdr:colOff>
      <xdr:row>9</xdr:row>
      <xdr:rowOff>95250</xdr:rowOff>
    </xdr:from>
    <xdr:to>
      <xdr:col>15</xdr:col>
      <xdr:colOff>0</xdr:colOff>
      <xdr:row>11</xdr:row>
      <xdr:rowOff>76200</xdr:rowOff>
    </xdr:to>
    <xdr:sp macro="" textlink="">
      <xdr:nvSpPr>
        <xdr:cNvPr id="7" name="5 Rectángulo redondeado">
          <a:extLst>
            <a:ext uri="{FF2B5EF4-FFF2-40B4-BE49-F238E27FC236}">
              <a16:creationId xmlns:a16="http://schemas.microsoft.com/office/drawing/2014/main" id="{02478A20-0A65-4C74-AFCF-B9C68E76B565}"/>
            </a:ext>
          </a:extLst>
        </xdr:cNvPr>
        <xdr:cNvSpPr/>
      </xdr:nvSpPr>
      <xdr:spPr>
        <a:xfrm>
          <a:off x="819151" y="1809750"/>
          <a:ext cx="10610849" cy="3619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1</xdr:row>
      <xdr:rowOff>0</xdr:rowOff>
    </xdr:from>
    <xdr:to>
      <xdr:col>5</xdr:col>
      <xdr:colOff>28575</xdr:colOff>
      <xdr:row>7</xdr:row>
      <xdr:rowOff>57150</xdr:rowOff>
    </xdr:to>
    <xdr:sp macro="" textlink="">
      <xdr:nvSpPr>
        <xdr:cNvPr id="2" name="5 Rectángulo redondeado">
          <a:extLst>
            <a:ext uri="{FF2B5EF4-FFF2-40B4-BE49-F238E27FC236}">
              <a16:creationId xmlns:a16="http://schemas.microsoft.com/office/drawing/2014/main" id="{BFE8AC64-28AF-4C3F-B584-83DEAD1262F7}"/>
            </a:ext>
          </a:extLst>
        </xdr:cNvPr>
        <xdr:cNvSpPr/>
      </xdr:nvSpPr>
      <xdr:spPr>
        <a:xfrm>
          <a:off x="733425" y="180975"/>
          <a:ext cx="71342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a 1 de enero de 2023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166596</xdr:rowOff>
    </xdr:from>
    <xdr:to>
      <xdr:col>5</xdr:col>
      <xdr:colOff>0</xdr:colOff>
      <xdr:row>10</xdr:row>
      <xdr:rowOff>58227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E02D641F-693F-4048-8F51-D9ABDB03444C}"/>
            </a:ext>
          </a:extLst>
        </xdr:cNvPr>
        <xdr:cNvSpPr/>
      </xdr:nvSpPr>
      <xdr:spPr>
        <a:xfrm>
          <a:off x="762000" y="1614396"/>
          <a:ext cx="70770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238125</xdr:colOff>
      <xdr:row>1</xdr:row>
      <xdr:rowOff>38100</xdr:rowOff>
    </xdr:from>
    <xdr:to>
      <xdr:col>6</xdr:col>
      <xdr:colOff>628650</xdr:colOff>
      <xdr:row>3</xdr:row>
      <xdr:rowOff>66675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CEF792-3AA8-4B5F-BA12-5C7B8E2DD025}"/>
            </a:ext>
          </a:extLst>
        </xdr:cNvPr>
        <xdr:cNvSpPr/>
      </xdr:nvSpPr>
      <xdr:spPr>
        <a:xfrm flipH="1">
          <a:off x="8077200" y="2190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1552575</xdr:colOff>
      <xdr:row>7</xdr:row>
      <xdr:rowOff>57150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2CD27B80-6D26-4AAA-83A3-8CD625FE8F0E}"/>
            </a:ext>
          </a:extLst>
        </xdr:cNvPr>
        <xdr:cNvSpPr/>
      </xdr:nvSpPr>
      <xdr:spPr>
        <a:xfrm>
          <a:off x="657225" y="180975"/>
          <a:ext cx="174212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a 1 de enero de 2023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38099</xdr:colOff>
      <xdr:row>8</xdr:row>
      <xdr:rowOff>138021</xdr:rowOff>
    </xdr:from>
    <xdr:to>
      <xdr:col>10</xdr:col>
      <xdr:colOff>1504951</xdr:colOff>
      <xdr:row>10</xdr:row>
      <xdr:rowOff>29652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456E9EDE-CE4D-425F-AD48-5DE6A85D32FE}"/>
            </a:ext>
          </a:extLst>
        </xdr:cNvPr>
        <xdr:cNvSpPr/>
      </xdr:nvSpPr>
      <xdr:spPr>
        <a:xfrm>
          <a:off x="695324" y="1585821"/>
          <a:ext cx="17335502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Colegio, Sexo y Modalidad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257175</xdr:colOff>
      <xdr:row>1</xdr:row>
      <xdr:rowOff>19050</xdr:rowOff>
    </xdr:from>
    <xdr:to>
      <xdr:col>12</xdr:col>
      <xdr:colOff>523875</xdr:colOff>
      <xdr:row>3</xdr:row>
      <xdr:rowOff>47625</xdr:rowOff>
    </xdr:to>
    <xdr:sp macro="" textlink="">
      <xdr:nvSpPr>
        <xdr:cNvPr id="4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1A7D68-7975-42D0-9C73-B4343DF7F993}"/>
            </a:ext>
          </a:extLst>
        </xdr:cNvPr>
        <xdr:cNvSpPr/>
      </xdr:nvSpPr>
      <xdr:spPr>
        <a:xfrm flipH="1">
          <a:off x="18440400" y="200025"/>
          <a:ext cx="102870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1343025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B9721896-519B-4431-8C3A-AA824199C8C6}"/>
            </a:ext>
          </a:extLst>
        </xdr:cNvPr>
        <xdr:cNvSpPr/>
      </xdr:nvSpPr>
      <xdr:spPr>
        <a:xfrm>
          <a:off x="762000" y="190500"/>
          <a:ext cx="82772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a 1 de enero de 2023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8</xdr:row>
      <xdr:rowOff>23721</xdr:rowOff>
    </xdr:from>
    <xdr:to>
      <xdr:col>5</xdr:col>
      <xdr:colOff>1333501</xdr:colOff>
      <xdr:row>9</xdr:row>
      <xdr:rowOff>191577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BA02C797-FCAD-4348-837A-985158B11467}"/>
            </a:ext>
          </a:extLst>
        </xdr:cNvPr>
        <xdr:cNvSpPr/>
      </xdr:nvSpPr>
      <xdr:spPr>
        <a:xfrm>
          <a:off x="762001" y="1547721"/>
          <a:ext cx="82677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276225</xdr:colOff>
      <xdr:row>1</xdr:row>
      <xdr:rowOff>76200</xdr:rowOff>
    </xdr:from>
    <xdr:to>
      <xdr:col>7</xdr:col>
      <xdr:colOff>666750</xdr:colOff>
      <xdr:row>3</xdr:row>
      <xdr:rowOff>85725</xdr:rowOff>
    </xdr:to>
    <xdr:sp macro="" textlink="">
      <xdr:nvSpPr>
        <xdr:cNvPr id="4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927338-29F6-42B6-9DD7-B6748B663F44}"/>
            </a:ext>
          </a:extLst>
        </xdr:cNvPr>
        <xdr:cNvSpPr/>
      </xdr:nvSpPr>
      <xdr:spPr>
        <a:xfrm flipH="1">
          <a:off x="9363075" y="2667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1314450</xdr:colOff>
      <xdr:row>7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D72A957C-7713-4272-9A78-AF6E53B95D13}"/>
            </a:ext>
          </a:extLst>
        </xdr:cNvPr>
        <xdr:cNvSpPr/>
      </xdr:nvSpPr>
      <xdr:spPr>
        <a:xfrm>
          <a:off x="762000" y="190500"/>
          <a:ext cx="77247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a 1 de enero de 2023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5</xdr:col>
      <xdr:colOff>1381125</xdr:colOff>
      <xdr:row>9</xdr:row>
      <xdr:rowOff>191577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76E5D60E-86D6-4223-B888-A43F54D8C99B}"/>
            </a:ext>
          </a:extLst>
        </xdr:cNvPr>
        <xdr:cNvSpPr/>
      </xdr:nvSpPr>
      <xdr:spPr>
        <a:xfrm>
          <a:off x="762000" y="1547721"/>
          <a:ext cx="779145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238125</xdr:colOff>
      <xdr:row>1</xdr:row>
      <xdr:rowOff>66675</xdr:rowOff>
    </xdr:from>
    <xdr:to>
      <xdr:col>8</xdr:col>
      <xdr:colOff>114300</xdr:colOff>
      <xdr:row>3</xdr:row>
      <xdr:rowOff>76200</xdr:rowOff>
    </xdr:to>
    <xdr:sp macro="" textlink="">
      <xdr:nvSpPr>
        <xdr:cNvPr id="4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C6E044-4D61-4770-8DB4-4490EB0F59AD}"/>
            </a:ext>
          </a:extLst>
        </xdr:cNvPr>
        <xdr:cNvSpPr/>
      </xdr:nvSpPr>
      <xdr:spPr>
        <a:xfrm flipH="1">
          <a:off x="8801100" y="2571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</xdr:row>
      <xdr:rowOff>76200</xdr:rowOff>
    </xdr:from>
    <xdr:to>
      <xdr:col>5</xdr:col>
      <xdr:colOff>28575</xdr:colOff>
      <xdr:row>7</xdr:row>
      <xdr:rowOff>133350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39165E1-37B4-4E5D-9BD1-185359A7B754}"/>
            </a:ext>
          </a:extLst>
        </xdr:cNvPr>
        <xdr:cNvSpPr/>
      </xdr:nvSpPr>
      <xdr:spPr>
        <a:xfrm>
          <a:off x="752475" y="257175"/>
          <a:ext cx="74199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enero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147546</xdr:rowOff>
    </xdr:from>
    <xdr:to>
      <xdr:col>4</xdr:col>
      <xdr:colOff>1362075</xdr:colOff>
      <xdr:row>10</xdr:row>
      <xdr:rowOff>39177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15D4D013-BE1E-4FC4-9485-F80AE975CFE6}"/>
            </a:ext>
          </a:extLst>
        </xdr:cNvPr>
        <xdr:cNvSpPr/>
      </xdr:nvSpPr>
      <xdr:spPr>
        <a:xfrm>
          <a:off x="762000" y="1595346"/>
          <a:ext cx="73533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361950</xdr:colOff>
      <xdr:row>1</xdr:row>
      <xdr:rowOff>142875</xdr:rowOff>
    </xdr:from>
    <xdr:to>
      <xdr:col>6</xdr:col>
      <xdr:colOff>752475</xdr:colOff>
      <xdr:row>3</xdr:row>
      <xdr:rowOff>171450</xdr:rowOff>
    </xdr:to>
    <xdr:sp macro="" textlink="">
      <xdr:nvSpPr>
        <xdr:cNvPr id="4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95AFF-D49B-4A25-95F8-AAAC61E1BB15}"/>
            </a:ext>
          </a:extLst>
        </xdr:cNvPr>
        <xdr:cNvSpPr/>
      </xdr:nvSpPr>
      <xdr:spPr>
        <a:xfrm flipH="1">
          <a:off x="8505825" y="32385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0</xdr:colOff>
      <xdr:row>7</xdr:row>
      <xdr:rowOff>57150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EFD42EE-A375-490E-84F6-E70AAA98DE41}"/>
            </a:ext>
          </a:extLst>
        </xdr:cNvPr>
        <xdr:cNvSpPr/>
      </xdr:nvSpPr>
      <xdr:spPr>
        <a:xfrm>
          <a:off x="762000" y="180975"/>
          <a:ext cx="65341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enero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752474</xdr:colOff>
      <xdr:row>8</xdr:row>
      <xdr:rowOff>147546</xdr:rowOff>
    </xdr:from>
    <xdr:to>
      <xdr:col>4</xdr:col>
      <xdr:colOff>1292679</xdr:colOff>
      <xdr:row>10</xdr:row>
      <xdr:rowOff>20127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245D0A1F-FF5F-48C8-A48A-9F497EC47726}"/>
            </a:ext>
          </a:extLst>
        </xdr:cNvPr>
        <xdr:cNvSpPr/>
      </xdr:nvSpPr>
      <xdr:spPr>
        <a:xfrm>
          <a:off x="752474" y="1595346"/>
          <a:ext cx="644570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281084</xdr:colOff>
      <xdr:row>1</xdr:row>
      <xdr:rowOff>18662</xdr:rowOff>
    </xdr:from>
    <xdr:to>
      <xdr:col>6</xdr:col>
      <xdr:colOff>677441</xdr:colOff>
      <xdr:row>3</xdr:row>
      <xdr:rowOff>47237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33CA62-F6D7-497A-8755-1E74D50C4A9D}"/>
            </a:ext>
          </a:extLst>
        </xdr:cNvPr>
        <xdr:cNvSpPr/>
      </xdr:nvSpPr>
      <xdr:spPr>
        <a:xfrm flipH="1">
          <a:off x="7577234" y="199637"/>
          <a:ext cx="1158357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581027</xdr:colOff>
      <xdr:row>0</xdr:row>
      <xdr:rowOff>171450</xdr:rowOff>
    </xdr:from>
    <xdr:to>
      <xdr:col>2</xdr:col>
      <xdr:colOff>1321837</xdr:colOff>
      <xdr:row>7</xdr:row>
      <xdr:rowOff>47625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761DB00-5F05-4D6F-B201-A83D3FE8E896}"/>
            </a:ext>
          </a:extLst>
        </xdr:cNvPr>
        <xdr:cNvSpPr/>
      </xdr:nvSpPr>
      <xdr:spPr>
        <a:xfrm>
          <a:off x="581027" y="171450"/>
          <a:ext cx="458891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108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enero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2</xdr:col>
      <xdr:colOff>1380153</xdr:colOff>
      <xdr:row>12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7E6C989-65B3-46F7-8FF3-ADC8D003BFBB}"/>
            </a:ext>
          </a:extLst>
        </xdr:cNvPr>
        <xdr:cNvSpPr/>
      </xdr:nvSpPr>
      <xdr:spPr>
        <a:xfrm>
          <a:off x="762000" y="1471521"/>
          <a:ext cx="4466253" cy="83352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Registros por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320739</xdr:colOff>
      <xdr:row>1</xdr:row>
      <xdr:rowOff>58316</xdr:rowOff>
    </xdr:from>
    <xdr:to>
      <xdr:col>4</xdr:col>
      <xdr:colOff>711265</xdr:colOff>
      <xdr:row>3</xdr:row>
      <xdr:rowOff>86891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71D61C-6EE1-478C-ACEC-DE44E942CB1A}"/>
            </a:ext>
          </a:extLst>
        </xdr:cNvPr>
        <xdr:cNvSpPr/>
      </xdr:nvSpPr>
      <xdr:spPr>
        <a:xfrm flipH="1">
          <a:off x="5559489" y="239291"/>
          <a:ext cx="1152526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171450</xdr:rowOff>
    </xdr:from>
    <xdr:to>
      <xdr:col>2</xdr:col>
      <xdr:colOff>1371600</xdr:colOff>
      <xdr:row>7</xdr:row>
      <xdr:rowOff>47625</xdr:rowOff>
    </xdr:to>
    <xdr:sp macro="" textlink="">
      <xdr:nvSpPr>
        <xdr:cNvPr id="2" name="5 Rectángulo redondeado">
          <a:extLst>
            <a:ext uri="{FF2B5EF4-FFF2-40B4-BE49-F238E27FC236}">
              <a16:creationId xmlns:a16="http://schemas.microsoft.com/office/drawing/2014/main" id="{99AAE070-540C-4E25-8769-97689DA09486}"/>
            </a:ext>
          </a:extLst>
        </xdr:cNvPr>
        <xdr:cNvSpPr/>
      </xdr:nvSpPr>
      <xdr:spPr>
        <a:xfrm>
          <a:off x="762001" y="171450"/>
          <a:ext cx="3686174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a 1 de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enero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704850</xdr:colOff>
      <xdr:row>8</xdr:row>
      <xdr:rowOff>138020</xdr:rowOff>
    </xdr:from>
    <xdr:to>
      <xdr:col>3</xdr:col>
      <xdr:colOff>38100</xdr:colOff>
      <xdr:row>12</xdr:row>
      <xdr:rowOff>28575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BA73D91D-910A-475D-8F4D-47250E3EDFA3}"/>
            </a:ext>
          </a:extLst>
        </xdr:cNvPr>
        <xdr:cNvSpPr/>
      </xdr:nvSpPr>
      <xdr:spPr>
        <a:xfrm>
          <a:off x="704850" y="1585820"/>
          <a:ext cx="3800475" cy="73828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Registros 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333375</xdr:colOff>
      <xdr:row>1</xdr:row>
      <xdr:rowOff>38100</xdr:rowOff>
    </xdr:from>
    <xdr:to>
      <xdr:col>4</xdr:col>
      <xdr:colOff>723900</xdr:colOff>
      <xdr:row>3</xdr:row>
      <xdr:rowOff>66675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AE9D26-972E-475F-BBB4-EBAD51D04CD6}"/>
            </a:ext>
          </a:extLst>
        </xdr:cNvPr>
        <xdr:cNvSpPr/>
      </xdr:nvSpPr>
      <xdr:spPr>
        <a:xfrm flipH="1">
          <a:off x="4800600" y="2190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142874</xdr:colOff>
      <xdr:row>1</xdr:row>
      <xdr:rowOff>47625</xdr:rowOff>
    </xdr:from>
    <xdr:to>
      <xdr:col>6</xdr:col>
      <xdr:colOff>533399</xdr:colOff>
      <xdr:row>3</xdr:row>
      <xdr:rowOff>57150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E52A1F-7443-4D85-9E1F-11EF016F69C0}"/>
            </a:ext>
          </a:extLst>
        </xdr:cNvPr>
        <xdr:cNvSpPr/>
      </xdr:nvSpPr>
      <xdr:spPr>
        <a:xfrm flipH="1">
          <a:off x="7467599" y="2381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4</xdr:col>
      <xdr:colOff>1352551</xdr:colOff>
      <xdr:row>7</xdr:row>
      <xdr:rowOff>0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AF51CC5B-09C5-47B5-A5CA-6493C675C9F5}"/>
            </a:ext>
          </a:extLst>
        </xdr:cNvPr>
        <xdr:cNvSpPr/>
      </xdr:nvSpPr>
      <xdr:spPr>
        <a:xfrm>
          <a:off x="762001" y="190500"/>
          <a:ext cx="65151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Letrados de la Seguridad Social a 1 de enero de 2023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4</xdr:col>
      <xdr:colOff>1343025</xdr:colOff>
      <xdr:row>9</xdr:row>
      <xdr:rowOff>191577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FA9BD9F8-A0E6-445B-A485-72012DCEC439}"/>
            </a:ext>
          </a:extLst>
        </xdr:cNvPr>
        <xdr:cNvSpPr/>
      </xdr:nvSpPr>
      <xdr:spPr>
        <a:xfrm>
          <a:off x="762000" y="1547721"/>
          <a:ext cx="65055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</xdr:row>
      <xdr:rowOff>38100</xdr:rowOff>
    </xdr:from>
    <xdr:to>
      <xdr:col>6</xdr:col>
      <xdr:colOff>371475</xdr:colOff>
      <xdr:row>3</xdr:row>
      <xdr:rowOff>47625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E654D5-9AB5-46CF-B056-92EB7FE6A0FD}"/>
            </a:ext>
          </a:extLst>
        </xdr:cNvPr>
        <xdr:cNvSpPr/>
      </xdr:nvSpPr>
      <xdr:spPr>
        <a:xfrm flipH="1">
          <a:off x="7505700" y="228600"/>
          <a:ext cx="95250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4</xdr:col>
      <xdr:colOff>1352551</xdr:colOff>
      <xdr:row>7</xdr:row>
      <xdr:rowOff>0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6FBB767D-7380-4381-8355-AADEE89F9DD9}"/>
            </a:ext>
          </a:extLst>
        </xdr:cNvPr>
        <xdr:cNvSpPr/>
      </xdr:nvSpPr>
      <xdr:spPr>
        <a:xfrm>
          <a:off x="762001" y="190500"/>
          <a:ext cx="65151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Letrados Servicios Jurídicos Centrales de la Seguridad Social, a 1 de enero de 2023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4</xdr:col>
      <xdr:colOff>1343025</xdr:colOff>
      <xdr:row>9</xdr:row>
      <xdr:rowOff>191577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EEEE8346-BE60-4B73-90BD-E9DDD3EE0E91}"/>
            </a:ext>
          </a:extLst>
        </xdr:cNvPr>
        <xdr:cNvSpPr/>
      </xdr:nvSpPr>
      <xdr:spPr>
        <a:xfrm>
          <a:off x="762000" y="1547721"/>
          <a:ext cx="65055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Unidad y por Sexo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28576</xdr:colOff>
      <xdr:row>7</xdr:row>
      <xdr:rowOff>0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id="{D91C160C-9CE0-48DB-9E2B-DBAEE3EC1020}"/>
            </a:ext>
          </a:extLst>
        </xdr:cNvPr>
        <xdr:cNvSpPr/>
      </xdr:nvSpPr>
      <xdr:spPr>
        <a:xfrm>
          <a:off x="476251" y="190500"/>
          <a:ext cx="88201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2023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5</xdr:col>
      <xdr:colOff>1390650</xdr:colOff>
      <xdr:row>9</xdr:row>
      <xdr:rowOff>191577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9A41511F-7BFF-484A-B148-0D9FF507D5EC}"/>
            </a:ext>
          </a:extLst>
        </xdr:cNvPr>
        <xdr:cNvSpPr/>
      </xdr:nvSpPr>
      <xdr:spPr>
        <a:xfrm>
          <a:off x="476250" y="1547721"/>
          <a:ext cx="877252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Comunidad/Ciudad Autónoma 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361950</xdr:colOff>
      <xdr:row>1</xdr:row>
      <xdr:rowOff>57150</xdr:rowOff>
    </xdr:from>
    <xdr:to>
      <xdr:col>7</xdr:col>
      <xdr:colOff>752475</xdr:colOff>
      <xdr:row>3</xdr:row>
      <xdr:rowOff>66675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D81AEC-E7B5-48C9-820C-6B824055909B}"/>
            </a:ext>
          </a:extLst>
        </xdr:cNvPr>
        <xdr:cNvSpPr/>
      </xdr:nvSpPr>
      <xdr:spPr>
        <a:xfrm flipH="1">
          <a:off x="9629775" y="24765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7</xdr:col>
      <xdr:colOff>38100</xdr:colOff>
      <xdr:row>7</xdr:row>
      <xdr:rowOff>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EFA0ED00-29D4-4843-ADAB-363B02539831}"/>
            </a:ext>
          </a:extLst>
        </xdr:cNvPr>
        <xdr:cNvSpPr/>
      </xdr:nvSpPr>
      <xdr:spPr>
        <a:xfrm>
          <a:off x="761999" y="190500"/>
          <a:ext cx="9925051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Admon. de Justicia 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2023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333375</xdr:colOff>
      <xdr:row>1</xdr:row>
      <xdr:rowOff>66675</xdr:rowOff>
    </xdr:from>
    <xdr:to>
      <xdr:col>8</xdr:col>
      <xdr:colOff>666750</xdr:colOff>
      <xdr:row>3</xdr:row>
      <xdr:rowOff>76200</xdr:rowOff>
    </xdr:to>
    <xdr:sp macro="" textlink="">
      <xdr:nvSpPr>
        <xdr:cNvPr id="3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F8141D-DDD7-4969-ABE1-312CC5EFC198}"/>
            </a:ext>
          </a:extLst>
        </xdr:cNvPr>
        <xdr:cNvSpPr/>
      </xdr:nvSpPr>
      <xdr:spPr>
        <a:xfrm flipH="1">
          <a:off x="10982325" y="2571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0</xdr:rowOff>
    </xdr:from>
    <xdr:to>
      <xdr:col>7</xdr:col>
      <xdr:colOff>57150</xdr:colOff>
      <xdr:row>9</xdr:row>
      <xdr:rowOff>167856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09CA3539-99E1-4E3A-B3D7-433F2540C0FC}"/>
            </a:ext>
          </a:extLst>
        </xdr:cNvPr>
        <xdr:cNvSpPr/>
      </xdr:nvSpPr>
      <xdr:spPr>
        <a:xfrm>
          <a:off x="762000" y="1619250"/>
          <a:ext cx="99441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19050</xdr:colOff>
      <xdr:row>7</xdr:row>
      <xdr:rowOff>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767388A8-2794-4E9C-8A8F-C3C54B575CFE}"/>
            </a:ext>
          </a:extLst>
        </xdr:cNvPr>
        <xdr:cNvSpPr/>
      </xdr:nvSpPr>
      <xdr:spPr>
        <a:xfrm>
          <a:off x="762000" y="190500"/>
          <a:ext cx="786765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2023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5</xdr:col>
      <xdr:colOff>1371600</xdr:colOff>
      <xdr:row>9</xdr:row>
      <xdr:rowOff>191577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15A654FE-BA14-4F80-9DBA-2C5E9C4A4134}"/>
            </a:ext>
          </a:extLst>
        </xdr:cNvPr>
        <xdr:cNvSpPr/>
      </xdr:nvSpPr>
      <xdr:spPr>
        <a:xfrm>
          <a:off x="762000" y="1547721"/>
          <a:ext cx="782955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295275</xdr:colOff>
      <xdr:row>1</xdr:row>
      <xdr:rowOff>66675</xdr:rowOff>
    </xdr:from>
    <xdr:to>
      <xdr:col>7</xdr:col>
      <xdr:colOff>657225</xdr:colOff>
      <xdr:row>3</xdr:row>
      <xdr:rowOff>76200</xdr:rowOff>
    </xdr:to>
    <xdr:sp macro="" textlink="">
      <xdr:nvSpPr>
        <xdr:cNvPr id="4" name="1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4552C-C6BA-432A-A119-94762B39F3B0}"/>
            </a:ext>
          </a:extLst>
        </xdr:cNvPr>
        <xdr:cNvSpPr/>
      </xdr:nvSpPr>
      <xdr:spPr>
        <a:xfrm flipH="1">
          <a:off x="8905875" y="257175"/>
          <a:ext cx="112395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</xdr:colOff>
      <xdr:row>7</xdr:row>
      <xdr:rowOff>57150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5932C0BA-0274-4FB8-BFF2-8AC00F6EF00D}"/>
            </a:ext>
          </a:extLst>
        </xdr:cNvPr>
        <xdr:cNvSpPr/>
      </xdr:nvSpPr>
      <xdr:spPr>
        <a:xfrm>
          <a:off x="390525" y="180975"/>
          <a:ext cx="78771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a 1 de enero de 2023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9</xdr:row>
      <xdr:rowOff>14196</xdr:rowOff>
    </xdr:from>
    <xdr:to>
      <xdr:col>6</xdr:col>
      <xdr:colOff>9526</xdr:colOff>
      <xdr:row>10</xdr:row>
      <xdr:rowOff>115377</xdr:rowOff>
    </xdr:to>
    <xdr:sp macro="" textlink="">
      <xdr:nvSpPr>
        <xdr:cNvPr id="3" name="7 Rectángulo redondeado">
          <a:extLst>
            <a:ext uri="{FF2B5EF4-FFF2-40B4-BE49-F238E27FC236}">
              <a16:creationId xmlns:a16="http://schemas.microsoft.com/office/drawing/2014/main" id="{F38E7244-F61A-4EC3-AA0F-DA11FC3B7E44}"/>
            </a:ext>
          </a:extLst>
        </xdr:cNvPr>
        <xdr:cNvSpPr/>
      </xdr:nvSpPr>
      <xdr:spPr>
        <a:xfrm>
          <a:off x="390526" y="1642971"/>
          <a:ext cx="78105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323850</xdr:colOff>
      <xdr:row>1</xdr:row>
      <xdr:rowOff>85725</xdr:rowOff>
    </xdr:from>
    <xdr:to>
      <xdr:col>8</xdr:col>
      <xdr:colOff>219075</xdr:colOff>
      <xdr:row>3</xdr:row>
      <xdr:rowOff>114300</xdr:rowOff>
    </xdr:to>
    <xdr:sp macro="" textlink="">
      <xdr:nvSpPr>
        <xdr:cNvPr id="4" name="1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2365EF-FA6E-411D-93E1-BCC12E1C678E}"/>
            </a:ext>
          </a:extLst>
        </xdr:cNvPr>
        <xdr:cNvSpPr/>
      </xdr:nvSpPr>
      <xdr:spPr>
        <a:xfrm flipH="1">
          <a:off x="8515350" y="266700"/>
          <a:ext cx="104775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</xdr:row>
      <xdr:rowOff>57150</xdr:rowOff>
    </xdr:from>
    <xdr:to>
      <xdr:col>6</xdr:col>
      <xdr:colOff>390525</xdr:colOff>
      <xdr:row>3</xdr:row>
      <xdr:rowOff>66675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E48F9D-709D-4B2C-A68C-2E1672328CC4}"/>
            </a:ext>
          </a:extLst>
        </xdr:cNvPr>
        <xdr:cNvSpPr/>
      </xdr:nvSpPr>
      <xdr:spPr>
        <a:xfrm flipH="1">
          <a:off x="6886575" y="247650"/>
          <a:ext cx="952500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704851</xdr:colOff>
      <xdr:row>1</xdr:row>
      <xdr:rowOff>0</xdr:rowOff>
    </xdr:from>
    <xdr:to>
      <xdr:col>5</xdr:col>
      <xdr:colOff>1</xdr:colOff>
      <xdr:row>7</xdr:row>
      <xdr:rowOff>0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EBB1C757-A477-4BAC-B210-C4B1BEE67673}"/>
            </a:ext>
          </a:extLst>
        </xdr:cNvPr>
        <xdr:cNvSpPr/>
      </xdr:nvSpPr>
      <xdr:spPr>
        <a:xfrm>
          <a:off x="704851" y="190500"/>
          <a:ext cx="59817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del Estado a 1 de enero de 2023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4</xdr:col>
      <xdr:colOff>695325</xdr:colOff>
      <xdr:row>9</xdr:row>
      <xdr:rowOff>191577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72CC1E40-C8F5-4358-9E72-9A493FA33B2C}"/>
            </a:ext>
          </a:extLst>
        </xdr:cNvPr>
        <xdr:cNvSpPr/>
      </xdr:nvSpPr>
      <xdr:spPr>
        <a:xfrm>
          <a:off x="762000" y="1547721"/>
          <a:ext cx="58959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Unidad y por Sexo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5</xdr:col>
      <xdr:colOff>66676</xdr:colOff>
      <xdr:row>7</xdr:row>
      <xdr:rowOff>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1DDDC81-D606-45AE-ADCE-9AA9278752B1}"/>
            </a:ext>
          </a:extLst>
        </xdr:cNvPr>
        <xdr:cNvSpPr/>
      </xdr:nvSpPr>
      <xdr:spPr>
        <a:xfrm>
          <a:off x="762001" y="190500"/>
          <a:ext cx="72009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2023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5</xdr:col>
      <xdr:colOff>19050</xdr:colOff>
      <xdr:row>9</xdr:row>
      <xdr:rowOff>191577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40955B0C-83A0-4426-AD2F-7ED6834A38BE}"/>
            </a:ext>
          </a:extLst>
        </xdr:cNvPr>
        <xdr:cNvSpPr/>
      </xdr:nvSpPr>
      <xdr:spPr>
        <a:xfrm>
          <a:off x="762000" y="1547721"/>
          <a:ext cx="71532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Comunidad/Ciudad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352425</xdr:colOff>
      <xdr:row>1</xdr:row>
      <xdr:rowOff>9525</xdr:rowOff>
    </xdr:from>
    <xdr:to>
      <xdr:col>6</xdr:col>
      <xdr:colOff>742950</xdr:colOff>
      <xdr:row>3</xdr:row>
      <xdr:rowOff>19050</xdr:rowOff>
    </xdr:to>
    <xdr:sp macro="" textlink="">
      <xdr:nvSpPr>
        <xdr:cNvPr id="4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A0072A-10D3-4EFC-8164-40F00ECDC4B2}"/>
            </a:ext>
          </a:extLst>
        </xdr:cNvPr>
        <xdr:cNvSpPr/>
      </xdr:nvSpPr>
      <xdr:spPr>
        <a:xfrm flipH="1">
          <a:off x="8248650" y="2000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</xdr:row>
      <xdr:rowOff>76200</xdr:rowOff>
    </xdr:from>
    <xdr:to>
      <xdr:col>6</xdr:col>
      <xdr:colOff>704850</xdr:colOff>
      <xdr:row>3</xdr:row>
      <xdr:rowOff>85725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886B68-7B82-429C-9DBF-273A6F96EDA7}"/>
            </a:ext>
          </a:extLst>
        </xdr:cNvPr>
        <xdr:cNvSpPr/>
      </xdr:nvSpPr>
      <xdr:spPr>
        <a:xfrm flipH="1">
          <a:off x="7639050" y="2667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4</xdr:col>
      <xdr:colOff>1352551</xdr:colOff>
      <xdr:row>7</xdr:row>
      <xdr:rowOff>0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3C8C91F6-3EFA-4853-AA1E-095C7D537938}"/>
            </a:ext>
          </a:extLst>
        </xdr:cNvPr>
        <xdr:cNvSpPr/>
      </xdr:nvSpPr>
      <xdr:spPr>
        <a:xfrm>
          <a:off x="762001" y="190500"/>
          <a:ext cx="651510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2023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4</xdr:col>
      <xdr:colOff>1343025</xdr:colOff>
      <xdr:row>9</xdr:row>
      <xdr:rowOff>191577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43C4EB02-3D94-48A7-8577-D099273B1E18}"/>
            </a:ext>
          </a:extLst>
        </xdr:cNvPr>
        <xdr:cNvSpPr/>
      </xdr:nvSpPr>
      <xdr:spPr>
        <a:xfrm>
          <a:off x="762000" y="1547721"/>
          <a:ext cx="650557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Provincia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1</xdr:row>
      <xdr:rowOff>0</xdr:rowOff>
    </xdr:from>
    <xdr:to>
      <xdr:col>6</xdr:col>
      <xdr:colOff>657225</xdr:colOff>
      <xdr:row>3</xdr:row>
      <xdr:rowOff>9525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04BBBD-8D1C-4E08-AEE1-CFD9A480FD46}"/>
            </a:ext>
          </a:extLst>
        </xdr:cNvPr>
        <xdr:cNvSpPr/>
      </xdr:nvSpPr>
      <xdr:spPr>
        <a:xfrm flipH="1">
          <a:off x="7877175" y="1905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1295400</xdr:colOff>
      <xdr:row>7</xdr:row>
      <xdr:rowOff>0</xdr:rowOff>
    </xdr:to>
    <xdr:sp macro="" textlink="">
      <xdr:nvSpPr>
        <xdr:cNvPr id="3" name="5 Rectángulo redondeado">
          <a:extLst>
            <a:ext uri="{FF2B5EF4-FFF2-40B4-BE49-F238E27FC236}">
              <a16:creationId xmlns:a16="http://schemas.microsoft.com/office/drawing/2014/main" id="{F264FBD7-F0CC-4864-9AFA-9DE6D8FAA1E4}"/>
            </a:ext>
          </a:extLst>
        </xdr:cNvPr>
        <xdr:cNvSpPr/>
      </xdr:nvSpPr>
      <xdr:spPr>
        <a:xfrm>
          <a:off x="762000" y="190500"/>
          <a:ext cx="67341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 a 1 de enero de 2023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4</xdr:col>
      <xdr:colOff>1343025</xdr:colOff>
      <xdr:row>9</xdr:row>
      <xdr:rowOff>191577</xdr:rowOff>
    </xdr:to>
    <xdr:sp macro="" textlink="">
      <xdr:nvSpPr>
        <xdr:cNvPr id="4" name="6 Rectángulo redondeado">
          <a:extLst>
            <a:ext uri="{FF2B5EF4-FFF2-40B4-BE49-F238E27FC236}">
              <a16:creationId xmlns:a16="http://schemas.microsoft.com/office/drawing/2014/main" id="{E093E0CE-DDE2-43B5-91B8-4A1E79DDBEBA}"/>
            </a:ext>
          </a:extLst>
        </xdr:cNvPr>
        <xdr:cNvSpPr/>
      </xdr:nvSpPr>
      <xdr:spPr>
        <a:xfrm>
          <a:off x="762000" y="1547721"/>
          <a:ext cx="67818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Colegio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57150</xdr:colOff>
      <xdr:row>7</xdr:row>
      <xdr:rowOff>57150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538CCB6-5AB3-4959-B1AD-5416EC543D01}"/>
            </a:ext>
          </a:extLst>
        </xdr:cNvPr>
        <xdr:cNvSpPr/>
      </xdr:nvSpPr>
      <xdr:spPr>
        <a:xfrm>
          <a:off x="762000" y="180975"/>
          <a:ext cx="68865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a 1 de enero de 2023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90396</xdr:rowOff>
    </xdr:from>
    <xdr:to>
      <xdr:col>4</xdr:col>
      <xdr:colOff>1371600</xdr:colOff>
      <xdr:row>9</xdr:row>
      <xdr:rowOff>267777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5367801A-6B2C-40E6-815F-DF351490FECA}"/>
            </a:ext>
          </a:extLst>
        </xdr:cNvPr>
        <xdr:cNvSpPr/>
      </xdr:nvSpPr>
      <xdr:spPr>
        <a:xfrm>
          <a:off x="762000" y="1538196"/>
          <a:ext cx="679132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Sexo y Comunidad Autónoma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419100</xdr:colOff>
      <xdr:row>1</xdr:row>
      <xdr:rowOff>76200</xdr:rowOff>
    </xdr:from>
    <xdr:to>
      <xdr:col>7</xdr:col>
      <xdr:colOff>47625</xdr:colOff>
      <xdr:row>3</xdr:row>
      <xdr:rowOff>104775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D8B84-53D7-44EF-B253-A123B97591B2}"/>
            </a:ext>
          </a:extLst>
        </xdr:cNvPr>
        <xdr:cNvSpPr/>
      </xdr:nvSpPr>
      <xdr:spPr>
        <a:xfrm flipH="1">
          <a:off x="8010525" y="2571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81AA8-E0E8-4AD3-8BD1-06FE9806C9F4}">
  <dimension ref="C14:L46"/>
  <sheetViews>
    <sheetView tabSelected="1" workbookViewId="0"/>
  </sheetViews>
  <sheetFormatPr baseColWidth="10" defaultRowHeight="15" x14ac:dyDescent="0.25"/>
  <cols>
    <col min="1" max="16384" width="11.42578125" style="2"/>
  </cols>
  <sheetData>
    <row r="14" spans="3:8" x14ac:dyDescent="0.25">
      <c r="C14" s="105" t="s">
        <v>203</v>
      </c>
    </row>
    <row r="15" spans="3:8" x14ac:dyDescent="0.25">
      <c r="D15" s="111" t="s">
        <v>222</v>
      </c>
      <c r="E15" s="112"/>
      <c r="F15" s="112"/>
      <c r="G15" s="112"/>
      <c r="H15" s="113"/>
    </row>
    <row r="16" spans="3:8" x14ac:dyDescent="0.25">
      <c r="D16" s="111" t="s">
        <v>210</v>
      </c>
      <c r="E16" s="112"/>
      <c r="F16" s="113"/>
    </row>
    <row r="17" spans="3:9" x14ac:dyDescent="0.25">
      <c r="D17" s="111" t="s">
        <v>211</v>
      </c>
      <c r="E17" s="112"/>
      <c r="F17" s="113"/>
    </row>
    <row r="19" spans="3:9" x14ac:dyDescent="0.25">
      <c r="C19" s="105" t="s">
        <v>204</v>
      </c>
    </row>
    <row r="20" spans="3:9" x14ac:dyDescent="0.25">
      <c r="D20" s="111" t="s">
        <v>212</v>
      </c>
      <c r="E20" s="112"/>
      <c r="F20" s="112"/>
      <c r="G20" s="112"/>
      <c r="H20" s="113"/>
    </row>
    <row r="22" spans="3:9" x14ac:dyDescent="0.25">
      <c r="C22" s="105" t="s">
        <v>205</v>
      </c>
    </row>
    <row r="23" spans="3:9" x14ac:dyDescent="0.25">
      <c r="D23" s="111" t="s">
        <v>223</v>
      </c>
      <c r="E23" s="112"/>
      <c r="F23" s="112"/>
      <c r="G23" s="112"/>
      <c r="H23" s="112"/>
      <c r="I23" s="113"/>
    </row>
    <row r="24" spans="3:9" x14ac:dyDescent="0.25">
      <c r="D24" s="111" t="s">
        <v>213</v>
      </c>
      <c r="E24" s="112"/>
      <c r="F24" s="112"/>
      <c r="G24" s="113"/>
    </row>
    <row r="25" spans="3:9" x14ac:dyDescent="0.25">
      <c r="D25" s="111" t="s">
        <v>214</v>
      </c>
      <c r="E25" s="112"/>
      <c r="F25" s="112"/>
      <c r="G25" s="113"/>
    </row>
    <row r="27" spans="3:9" x14ac:dyDescent="0.25">
      <c r="C27" s="105" t="s">
        <v>206</v>
      </c>
    </row>
    <row r="28" spans="3:9" x14ac:dyDescent="0.25">
      <c r="D28" s="111" t="s">
        <v>224</v>
      </c>
      <c r="E28" s="112"/>
      <c r="F28" s="112"/>
      <c r="G28" s="112"/>
      <c r="H28" s="112"/>
      <c r="I28" s="113"/>
    </row>
    <row r="29" spans="3:9" x14ac:dyDescent="0.25">
      <c r="D29" s="111" t="s">
        <v>215</v>
      </c>
      <c r="E29" s="112"/>
      <c r="F29" s="112"/>
      <c r="G29" s="112"/>
      <c r="H29" s="113"/>
    </row>
    <row r="30" spans="3:9" x14ac:dyDescent="0.25">
      <c r="D30" s="111" t="s">
        <v>216</v>
      </c>
      <c r="E30" s="112"/>
      <c r="F30" s="112"/>
      <c r="G30" s="112"/>
      <c r="H30" s="112"/>
      <c r="I30" s="113"/>
    </row>
    <row r="32" spans="3:9" x14ac:dyDescent="0.25">
      <c r="C32" s="105" t="s">
        <v>207</v>
      </c>
    </row>
    <row r="33" spans="3:12" x14ac:dyDescent="0.25">
      <c r="D33" s="111" t="s">
        <v>225</v>
      </c>
      <c r="E33" s="112"/>
      <c r="F33" s="112"/>
      <c r="G33" s="112"/>
      <c r="H33" s="113"/>
    </row>
    <row r="34" spans="3:12" x14ac:dyDescent="0.25">
      <c r="D34" s="111" t="s">
        <v>217</v>
      </c>
      <c r="E34" s="112"/>
      <c r="F34" s="113"/>
    </row>
    <row r="36" spans="3:12" x14ac:dyDescent="0.25">
      <c r="C36" s="105" t="s">
        <v>208</v>
      </c>
    </row>
    <row r="37" spans="3:12" x14ac:dyDescent="0.25">
      <c r="D37" s="111" t="s">
        <v>226</v>
      </c>
      <c r="E37" s="112"/>
      <c r="F37" s="112"/>
      <c r="G37" s="112"/>
      <c r="H37" s="112"/>
      <c r="I37" s="113"/>
    </row>
    <row r="38" spans="3:12" x14ac:dyDescent="0.25">
      <c r="D38" s="111" t="s">
        <v>218</v>
      </c>
      <c r="E38" s="112"/>
      <c r="F38" s="112"/>
      <c r="G38" s="112"/>
      <c r="H38" s="113"/>
    </row>
    <row r="39" spans="3:12" x14ac:dyDescent="0.25">
      <c r="D39" s="111" t="s">
        <v>227</v>
      </c>
      <c r="E39" s="112"/>
      <c r="F39" s="112"/>
      <c r="G39" s="112"/>
      <c r="H39" s="113"/>
    </row>
    <row r="40" spans="3:12" x14ac:dyDescent="0.25">
      <c r="D40" s="111" t="s">
        <v>219</v>
      </c>
      <c r="E40" s="112"/>
      <c r="F40" s="113"/>
    </row>
    <row r="42" spans="3:12" x14ac:dyDescent="0.25">
      <c r="C42" s="105" t="s">
        <v>209</v>
      </c>
    </row>
    <row r="43" spans="3:12" x14ac:dyDescent="0.25">
      <c r="D43" s="111" t="s">
        <v>220</v>
      </c>
      <c r="E43" s="112"/>
      <c r="F43" s="112"/>
      <c r="G43" s="112"/>
      <c r="H43" s="112"/>
      <c r="I43" s="113"/>
    </row>
    <row r="44" spans="3:12" x14ac:dyDescent="0.25">
      <c r="D44" s="111" t="s">
        <v>221</v>
      </c>
      <c r="E44" s="112"/>
      <c r="F44" s="112"/>
      <c r="G44" s="112"/>
      <c r="H44" s="112"/>
      <c r="I44" s="112"/>
      <c r="J44" s="112"/>
      <c r="K44" s="112"/>
      <c r="L44" s="113"/>
    </row>
    <row r="46" spans="3:12" x14ac:dyDescent="0.25">
      <c r="C46" s="106" t="s">
        <v>228</v>
      </c>
    </row>
  </sheetData>
  <mergeCells count="18">
    <mergeCell ref="D39:H39"/>
    <mergeCell ref="D40:F40"/>
    <mergeCell ref="D43:I43"/>
    <mergeCell ref="D44:L44"/>
    <mergeCell ref="D29:H29"/>
    <mergeCell ref="D30:I30"/>
    <mergeCell ref="D33:H33"/>
    <mergeCell ref="D34:F34"/>
    <mergeCell ref="D37:I37"/>
    <mergeCell ref="D38:H38"/>
    <mergeCell ref="D15:H15"/>
    <mergeCell ref="D16:F16"/>
    <mergeCell ref="D17:F17"/>
    <mergeCell ref="D20:H20"/>
    <mergeCell ref="D23:I23"/>
    <mergeCell ref="D24:G24"/>
    <mergeCell ref="D25:G25"/>
    <mergeCell ref="D28:I28"/>
  </mergeCells>
  <hyperlinks>
    <hyperlink ref="D15" location="'Abogados por CCAA'!A1" display="1.1. Abogados por Comunidad Autónoma" xr:uid="{6325C405-ED0B-42F6-BFE2-A8457A176D1E}"/>
    <hyperlink ref="D16" location="'Abogados por Provincia'!A1" display="1.2. Abogados por Provincia" xr:uid="{71455CB2-F154-41E4-8D2F-DE4441EF0847}"/>
    <hyperlink ref="D17" location="'Abogados por Colegio'!A1" display="1.3. Abogados por Colegio" xr:uid="{82222FEA-AA4E-4D3D-AF88-6AAA1AEE8551}"/>
    <hyperlink ref="D20" location="'Abog. del Est. por Udad. y Sexo'!A1" display="2.1. Abogados del Estado por Unidad y por Sexo" xr:uid="{200746CD-F2B7-4ABB-9B7B-71A49F5F237B}"/>
    <hyperlink ref="D23" location="'Procuradores por Sexo y CCAA'!A1" display="3.1. Procuradores por Sexo y Comunidad Autónoma" xr:uid="{905EAFB6-2F9E-465F-B8FC-31AE3FDDD6F0}"/>
    <hyperlink ref="D24" location="'Procuradores por Sexo y Prov.'!A1" display="3.2. Procuradores por Sexo y Provincia" xr:uid="{725D5553-A2A9-4B24-BD82-F98E4F4A3EB8}"/>
    <hyperlink ref="D25" location="'Procuradores por Sexo y Colegio'!A1" display="3.3. Procuradores por Sexo y Colegio" xr:uid="{845FE8E3-512F-4AED-9135-E6E2F12238B2}"/>
    <hyperlink ref="D28" location="'Graduados por Sexo y CCAA'!A1" display="4.1. Graduados Sociales por Sexo y Comunidad Autónoma" xr:uid="{093FEF2F-2383-4738-9C4D-4D0AA8FCE2DE}"/>
    <hyperlink ref="D29" location="'Graduados por Sexo y Colegio'!A1" display="4.2. Graduados Sociales por Sexo y Colegio" xr:uid="{D4782A16-F5EE-4AA0-9E4C-E35FB8DCE929}"/>
    <hyperlink ref="D30" location="'Graduados por Coleg. Sexo, Mod.'!A1" display="4.3. Graduados Sociales por Colegio, Sexo y Modalidad" xr:uid="{1BADDC4D-0B08-4998-A4FA-0EC825A7ADC1}"/>
    <hyperlink ref="D33" location="'Notarios por CCAA'!A1" display="5.1. Notarios por Comunidad Autónoma" xr:uid="{DCFBCF63-D5AA-4F79-9116-E7078453790B}"/>
    <hyperlink ref="D34" location="'Notarios por Provincia'!A1" display="5.2. Notarios por Provincia" xr:uid="{A842C3A8-973F-4689-8ACF-D75C6ED14A99}"/>
    <hyperlink ref="D37" location="'Registradores por Sexo y CCAA'!A1" display="6.1. Registradores por Sexo y Comunidad Autónoma" xr:uid="{9705E993-9CF1-4A56-987F-8174E652C440}"/>
    <hyperlink ref="D38" location="'Registradores por Sexo y Prov.'!A1" display="6.2. Registradores por Sexo y Provincia" xr:uid="{67DB9328-ECF0-4EA8-90A4-9E3FF18B5643}"/>
    <hyperlink ref="D39" location="'Registros por CCAA'!A1" display="6.3. Registros por Comunidad Autónoma" xr:uid="{7F460BFA-4661-4A61-824F-7430AB003081}"/>
    <hyperlink ref="D40" location="'Registros por Provincia'!A1" display="6.4. Registros por Provincia" xr:uid="{5DF55007-CE3B-4B30-A763-E0066881AFCE}"/>
    <hyperlink ref="D43" location="'Letrados S.Soc. por Sexo y Prov'!A1" display="7.1. Letrados de la Seguridad Social por Sexo y Provincia" xr:uid="{302AF947-A775-4139-A27B-F47A5BE1D509}"/>
    <hyperlink ref="D44" location="'L. S.S. S.C. por Udad. y Sexo '!A1" display="7.2. Letrados Servicios Jurídicos Centrales de la Seguridad Social por Unidad y por Sexo" xr:uid="{6FF81C3B-577E-40AD-B892-B35099FD4377}"/>
    <hyperlink ref="C46" location="Resumen!A1" display="8. Resumen" xr:uid="{F1E84D2E-5E07-49A9-954A-129B78910D4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10C75-F16D-4A83-B12C-1E335D7DDDDF}">
  <dimension ref="B10:J62"/>
  <sheetViews>
    <sheetView zoomScaleNormal="100" workbookViewId="0"/>
  </sheetViews>
  <sheetFormatPr baseColWidth="10" defaultRowHeight="14.25" x14ac:dyDescent="0.2"/>
  <cols>
    <col min="1" max="1" width="11.42578125" style="25"/>
    <col min="2" max="2" width="43.5703125" style="25" customWidth="1"/>
    <col min="3" max="5" width="20.85546875" style="25" customWidth="1"/>
    <col min="6" max="6" width="11.42578125" style="25"/>
    <col min="7" max="7" width="14.7109375" style="25" customWidth="1"/>
    <col min="8" max="16384" width="11.42578125" style="25"/>
  </cols>
  <sheetData>
    <row r="10" spans="2:10" ht="22.5" x14ac:dyDescent="0.25">
      <c r="B10" s="1"/>
      <c r="G10" s="44"/>
      <c r="I10" s="52"/>
      <c r="J10" s="52"/>
    </row>
    <row r="12" spans="2:10" ht="15" x14ac:dyDescent="0.2">
      <c r="B12" s="45"/>
    </row>
    <row r="13" spans="2:10" ht="35.25" customHeight="1" thickBot="1" x14ac:dyDescent="0.25">
      <c r="B13" s="53" t="s">
        <v>77</v>
      </c>
      <c r="C13" s="53" t="s">
        <v>118</v>
      </c>
      <c r="D13" s="53" t="s">
        <v>119</v>
      </c>
      <c r="E13" s="53" t="s">
        <v>149</v>
      </c>
    </row>
    <row r="14" spans="2:10" ht="15.75" thickBot="1" x14ac:dyDescent="0.25">
      <c r="B14" s="54" t="s">
        <v>152</v>
      </c>
      <c r="C14" s="47">
        <f>'Graduados por Coleg. Sexo, Mod.'!H16</f>
        <v>247</v>
      </c>
      <c r="D14" s="12">
        <f xml:space="preserve"> 'Graduados por Coleg. Sexo, Mod.'!K16</f>
        <v>375</v>
      </c>
      <c r="E14" s="12">
        <f t="shared" ref="E14:E56" si="0">D14+C14</f>
        <v>622</v>
      </c>
      <c r="F14" s="48"/>
    </row>
    <row r="15" spans="2:10" ht="15.75" thickBot="1" x14ac:dyDescent="0.25">
      <c r="B15" s="54" t="s">
        <v>153</v>
      </c>
      <c r="C15" s="12">
        <f>'Graduados por Coleg. Sexo, Mod.'!H17</f>
        <v>44</v>
      </c>
      <c r="D15" s="12">
        <f xml:space="preserve"> 'Graduados por Coleg. Sexo, Mod.'!K17</f>
        <v>64</v>
      </c>
      <c r="E15" s="12">
        <f t="shared" si="0"/>
        <v>108</v>
      </c>
      <c r="F15" s="48"/>
    </row>
    <row r="16" spans="2:10" ht="15.75" thickBot="1" x14ac:dyDescent="0.25">
      <c r="B16" s="54" t="s">
        <v>30</v>
      </c>
      <c r="C16" s="12">
        <f>'Graduados por Coleg. Sexo, Mod.'!H18</f>
        <v>50</v>
      </c>
      <c r="D16" s="12">
        <f xml:space="preserve"> 'Graduados por Coleg. Sexo, Mod.'!K18</f>
        <v>44</v>
      </c>
      <c r="E16" s="12">
        <f t="shared" si="0"/>
        <v>94</v>
      </c>
      <c r="F16" s="48"/>
    </row>
    <row r="17" spans="2:6" ht="15.75" thickBot="1" x14ac:dyDescent="0.25">
      <c r="B17" s="54" t="s">
        <v>31</v>
      </c>
      <c r="C17" s="12">
        <f>'Graduados por Coleg. Sexo, Mod.'!H19</f>
        <v>401</v>
      </c>
      <c r="D17" s="12">
        <f xml:space="preserve"> 'Graduados por Coleg. Sexo, Mod.'!K19</f>
        <v>400</v>
      </c>
      <c r="E17" s="12">
        <f t="shared" si="0"/>
        <v>801</v>
      </c>
      <c r="F17" s="48"/>
    </row>
    <row r="18" spans="2:6" ht="15.75" thickBot="1" x14ac:dyDescent="0.25">
      <c r="B18" s="54" t="s">
        <v>32</v>
      </c>
      <c r="C18" s="12">
        <f>'Graduados por Coleg. Sexo, Mod.'!H20</f>
        <v>138</v>
      </c>
      <c r="D18" s="12">
        <f xml:space="preserve"> 'Graduados por Coleg. Sexo, Mod.'!K20</f>
        <v>181</v>
      </c>
      <c r="E18" s="12">
        <f t="shared" si="0"/>
        <v>319</v>
      </c>
      <c r="F18" s="48"/>
    </row>
    <row r="19" spans="2:6" ht="15.75" thickBot="1" x14ac:dyDescent="0.25">
      <c r="B19" s="54" t="s">
        <v>6</v>
      </c>
      <c r="C19" s="12">
        <f>'Graduados por Coleg. Sexo, Mod.'!H21</f>
        <v>286</v>
      </c>
      <c r="D19" s="12">
        <f xml:space="preserve"> 'Graduados por Coleg. Sexo, Mod.'!K21</f>
        <v>306</v>
      </c>
      <c r="E19" s="12">
        <f t="shared" si="0"/>
        <v>592</v>
      </c>
      <c r="F19" s="48"/>
    </row>
    <row r="20" spans="2:6" ht="15.75" thickBot="1" x14ac:dyDescent="0.25">
      <c r="B20" s="54" t="s">
        <v>34</v>
      </c>
      <c r="C20" s="12">
        <f>'Graduados por Coleg. Sexo, Mod.'!H22</f>
        <v>262</v>
      </c>
      <c r="D20" s="12">
        <f xml:space="preserve"> 'Graduados por Coleg. Sexo, Mod.'!K22</f>
        <v>337</v>
      </c>
      <c r="E20" s="12">
        <f t="shared" si="0"/>
        <v>599</v>
      </c>
      <c r="F20" s="48"/>
    </row>
    <row r="21" spans="2:6" ht="15.75" thickBot="1" x14ac:dyDescent="0.25">
      <c r="B21" s="54" t="s">
        <v>35</v>
      </c>
      <c r="C21" s="12">
        <f>'Graduados por Coleg. Sexo, Mod.'!H23</f>
        <v>28</v>
      </c>
      <c r="D21" s="12">
        <f xml:space="preserve"> 'Graduados por Coleg. Sexo, Mod.'!K23</f>
        <v>25</v>
      </c>
      <c r="E21" s="12">
        <f t="shared" si="0"/>
        <v>53</v>
      </c>
      <c r="F21" s="48"/>
    </row>
    <row r="22" spans="2:6" ht="15.75" thickBot="1" x14ac:dyDescent="0.25">
      <c r="B22" s="54" t="s">
        <v>36</v>
      </c>
      <c r="C22" s="12">
        <f>'Graduados por Coleg. Sexo, Mod.'!H24</f>
        <v>90</v>
      </c>
      <c r="D22" s="12">
        <f xml:space="preserve"> 'Graduados por Coleg. Sexo, Mod.'!K24</f>
        <v>79</v>
      </c>
      <c r="E22" s="12">
        <f t="shared" si="0"/>
        <v>169</v>
      </c>
      <c r="F22" s="48"/>
    </row>
    <row r="23" spans="2:6" ht="15.75" thickBot="1" x14ac:dyDescent="0.25">
      <c r="B23" s="54" t="s">
        <v>37</v>
      </c>
      <c r="C23" s="12">
        <f>'Graduados por Coleg. Sexo, Mod.'!H25</f>
        <v>282</v>
      </c>
      <c r="D23" s="12">
        <f xml:space="preserve"> 'Graduados por Coleg. Sexo, Mod.'!K25</f>
        <v>304</v>
      </c>
      <c r="E23" s="12">
        <f t="shared" si="0"/>
        <v>586</v>
      </c>
      <c r="F23" s="48"/>
    </row>
    <row r="24" spans="2:6" ht="15.75" thickBot="1" x14ac:dyDescent="0.25">
      <c r="B24" s="54" t="s">
        <v>38</v>
      </c>
      <c r="C24" s="12">
        <f>'Graduados por Coleg. Sexo, Mod.'!H26</f>
        <v>857</v>
      </c>
      <c r="D24" s="12">
        <f xml:space="preserve"> 'Graduados por Coleg. Sexo, Mod.'!K26</f>
        <v>765</v>
      </c>
      <c r="E24" s="12">
        <f t="shared" si="0"/>
        <v>1622</v>
      </c>
      <c r="F24" s="48"/>
    </row>
    <row r="25" spans="2:6" ht="15.75" thickBot="1" x14ac:dyDescent="0.25">
      <c r="B25" s="54" t="s">
        <v>154</v>
      </c>
      <c r="C25" s="12">
        <f>'Graduados por Coleg. Sexo, Mod.'!H27</f>
        <v>106</v>
      </c>
      <c r="D25" s="12">
        <f xml:space="preserve"> 'Graduados por Coleg. Sexo, Mod.'!K27</f>
        <v>137</v>
      </c>
      <c r="E25" s="12">
        <f t="shared" si="0"/>
        <v>243</v>
      </c>
      <c r="F25" s="48"/>
    </row>
    <row r="26" spans="2:6" ht="15.75" thickBot="1" x14ac:dyDescent="0.25">
      <c r="B26" s="54" t="s">
        <v>40</v>
      </c>
      <c r="C26" s="12">
        <f>'Graduados por Coleg. Sexo, Mod.'!H28</f>
        <v>30</v>
      </c>
      <c r="D26" s="12">
        <f xml:space="preserve"> 'Graduados por Coleg. Sexo, Mod.'!K28</f>
        <v>39</v>
      </c>
      <c r="E26" s="12">
        <f t="shared" si="0"/>
        <v>69</v>
      </c>
      <c r="F26" s="48"/>
    </row>
    <row r="27" spans="2:6" ht="15.75" thickBot="1" x14ac:dyDescent="0.25">
      <c r="B27" s="54" t="s">
        <v>41</v>
      </c>
      <c r="C27" s="12">
        <f>'Graduados por Coleg. Sexo, Mod.'!H29</f>
        <v>31</v>
      </c>
      <c r="D27" s="12">
        <f xml:space="preserve"> 'Graduados por Coleg. Sexo, Mod.'!K29</f>
        <v>37</v>
      </c>
      <c r="E27" s="12">
        <f t="shared" si="0"/>
        <v>68</v>
      </c>
      <c r="F27" s="48"/>
    </row>
    <row r="28" spans="2:6" ht="15.75" thickBot="1" x14ac:dyDescent="0.25">
      <c r="B28" s="54" t="s">
        <v>155</v>
      </c>
      <c r="C28" s="12">
        <f>'Graduados por Coleg. Sexo, Mod.'!H30</f>
        <v>347</v>
      </c>
      <c r="D28" s="12">
        <f xml:space="preserve"> 'Graduados por Coleg. Sexo, Mod.'!K30</f>
        <v>196</v>
      </c>
      <c r="E28" s="12">
        <f t="shared" si="0"/>
        <v>543</v>
      </c>
      <c r="F28" s="48"/>
    </row>
    <row r="29" spans="2:6" ht="15.75" thickBot="1" x14ac:dyDescent="0.25">
      <c r="B29" s="54" t="s">
        <v>10</v>
      </c>
      <c r="C29" s="12">
        <f>'Graduados por Coleg. Sexo, Mod.'!H31</f>
        <v>84</v>
      </c>
      <c r="D29" s="12">
        <f xml:space="preserve"> 'Graduados por Coleg. Sexo, Mod.'!K31</f>
        <v>78</v>
      </c>
      <c r="E29" s="12">
        <f t="shared" si="0"/>
        <v>162</v>
      </c>
      <c r="F29" s="48"/>
    </row>
    <row r="30" spans="2:6" ht="15.75" thickBot="1" x14ac:dyDescent="0.25">
      <c r="B30" s="54" t="s">
        <v>43</v>
      </c>
      <c r="C30" s="12">
        <f>'Graduados por Coleg. Sexo, Mod.'!H32</f>
        <v>130</v>
      </c>
      <c r="D30" s="12">
        <f xml:space="preserve"> 'Graduados por Coleg. Sexo, Mod.'!K32</f>
        <v>137</v>
      </c>
      <c r="E30" s="12">
        <f t="shared" si="0"/>
        <v>267</v>
      </c>
      <c r="F30" s="48"/>
    </row>
    <row r="31" spans="2:6" ht="15.75" thickBot="1" x14ac:dyDescent="0.25">
      <c r="B31" s="54" t="s">
        <v>44</v>
      </c>
      <c r="C31" s="47">
        <f>'Graduados por Coleg. Sexo, Mod.'!H33</f>
        <v>58</v>
      </c>
      <c r="D31" s="12">
        <f xml:space="preserve"> 'Graduados por Coleg. Sexo, Mod.'!K33</f>
        <v>44</v>
      </c>
      <c r="E31" s="12">
        <f t="shared" si="0"/>
        <v>102</v>
      </c>
      <c r="F31" s="48"/>
    </row>
    <row r="32" spans="2:6" ht="15.75" thickBot="1" x14ac:dyDescent="0.25">
      <c r="B32" s="54" t="s">
        <v>45</v>
      </c>
      <c r="C32" s="12">
        <f>'Graduados por Coleg. Sexo, Mod.'!H34</f>
        <v>169</v>
      </c>
      <c r="D32" s="12">
        <f xml:space="preserve"> 'Graduados por Coleg. Sexo, Mod.'!K34</f>
        <v>84</v>
      </c>
      <c r="E32" s="12">
        <f t="shared" si="0"/>
        <v>253</v>
      </c>
      <c r="F32" s="48"/>
    </row>
    <row r="33" spans="2:6" ht="15.75" thickBot="1" x14ac:dyDescent="0.25">
      <c r="B33" s="54" t="s">
        <v>156</v>
      </c>
      <c r="C33" s="12">
        <f>'Graduados por Coleg. Sexo, Mod.'!H35</f>
        <v>243</v>
      </c>
      <c r="D33" s="12">
        <f xml:space="preserve"> 'Graduados por Coleg. Sexo, Mod.'!K35</f>
        <v>277</v>
      </c>
      <c r="E33" s="12">
        <f t="shared" si="0"/>
        <v>520</v>
      </c>
      <c r="F33" s="48"/>
    </row>
    <row r="34" spans="2:6" ht="15.75" thickBot="1" x14ac:dyDescent="0.25">
      <c r="B34" s="54" t="s">
        <v>49</v>
      </c>
      <c r="C34" s="12">
        <f>'Graduados por Coleg. Sexo, Mod.'!H36</f>
        <v>134</v>
      </c>
      <c r="D34" s="12">
        <f xml:space="preserve"> 'Graduados por Coleg. Sexo, Mod.'!K36</f>
        <v>114</v>
      </c>
      <c r="E34" s="12">
        <f t="shared" si="0"/>
        <v>248</v>
      </c>
      <c r="F34" s="48"/>
    </row>
    <row r="35" spans="2:6" ht="15.75" thickBot="1" x14ac:dyDescent="0.25">
      <c r="B35" s="54" t="s">
        <v>47</v>
      </c>
      <c r="C35" s="12">
        <f>'Graduados por Coleg. Sexo, Mod.'!H37</f>
        <v>45</v>
      </c>
      <c r="D35" s="12">
        <f xml:space="preserve"> 'Graduados por Coleg. Sexo, Mod.'!K37</f>
        <v>62</v>
      </c>
      <c r="E35" s="12">
        <f t="shared" si="0"/>
        <v>107</v>
      </c>
      <c r="F35" s="48"/>
    </row>
    <row r="36" spans="2:6" ht="15.75" thickBot="1" x14ac:dyDescent="0.25">
      <c r="B36" s="54" t="s">
        <v>51</v>
      </c>
      <c r="C36" s="12">
        <f>'Graduados por Coleg. Sexo, Mod.'!H38</f>
        <v>119</v>
      </c>
      <c r="D36" s="12">
        <f xml:space="preserve"> 'Graduados por Coleg. Sexo, Mod.'!K38</f>
        <v>75</v>
      </c>
      <c r="E36" s="12">
        <f t="shared" si="0"/>
        <v>194</v>
      </c>
      <c r="F36" s="48"/>
    </row>
    <row r="37" spans="2:6" ht="15.75" thickBot="1" x14ac:dyDescent="0.25">
      <c r="B37" s="54" t="s">
        <v>53</v>
      </c>
      <c r="C37" s="12">
        <f>'Graduados por Coleg. Sexo, Mod.'!H39</f>
        <v>88</v>
      </c>
      <c r="D37" s="12">
        <f xml:space="preserve"> 'Graduados por Coleg. Sexo, Mod.'!K39</f>
        <v>74</v>
      </c>
      <c r="E37" s="12">
        <f t="shared" si="0"/>
        <v>162</v>
      </c>
      <c r="F37" s="48"/>
    </row>
    <row r="38" spans="2:6" ht="15.75" thickBot="1" x14ac:dyDescent="0.25">
      <c r="B38" s="54" t="s">
        <v>94</v>
      </c>
      <c r="C38" s="12">
        <f>'Graduados por Coleg. Sexo, Mod.'!H40</f>
        <v>30</v>
      </c>
      <c r="D38" s="12">
        <f xml:space="preserve"> 'Graduados por Coleg. Sexo, Mod.'!K40</f>
        <v>41</v>
      </c>
      <c r="E38" s="12">
        <f t="shared" si="0"/>
        <v>71</v>
      </c>
      <c r="F38" s="48"/>
    </row>
    <row r="39" spans="2:6" ht="15.75" thickBot="1" x14ac:dyDescent="0.25">
      <c r="B39" s="54" t="s">
        <v>54</v>
      </c>
      <c r="C39" s="12">
        <f>'Graduados por Coleg. Sexo, Mod.'!H41</f>
        <v>99</v>
      </c>
      <c r="D39" s="12">
        <f xml:space="preserve"> 'Graduados por Coleg. Sexo, Mod.'!K41</f>
        <v>108</v>
      </c>
      <c r="E39" s="12">
        <f t="shared" si="0"/>
        <v>207</v>
      </c>
      <c r="F39" s="48"/>
    </row>
    <row r="40" spans="2:6" ht="15.75" thickBot="1" x14ac:dyDescent="0.25">
      <c r="B40" s="54" t="s">
        <v>56</v>
      </c>
      <c r="C40" s="12">
        <f>'Graduados por Coleg. Sexo, Mod.'!H42</f>
        <v>95</v>
      </c>
      <c r="D40" s="12">
        <f xml:space="preserve"> 'Graduados por Coleg. Sexo, Mod.'!K42</f>
        <v>117</v>
      </c>
      <c r="E40" s="12">
        <f t="shared" si="0"/>
        <v>212</v>
      </c>
      <c r="F40" s="48"/>
    </row>
    <row r="41" spans="2:6" ht="15.75" thickBot="1" x14ac:dyDescent="0.25">
      <c r="B41" s="54" t="s">
        <v>57</v>
      </c>
      <c r="C41" s="12">
        <f>'Graduados por Coleg. Sexo, Mod.'!H43</f>
        <v>479</v>
      </c>
      <c r="D41" s="12">
        <f xml:space="preserve"> 'Graduados por Coleg. Sexo, Mod.'!K43</f>
        <v>420</v>
      </c>
      <c r="E41" s="12">
        <f t="shared" si="0"/>
        <v>899</v>
      </c>
      <c r="F41" s="48"/>
    </row>
    <row r="42" spans="2:6" ht="15.75" thickBot="1" x14ac:dyDescent="0.25">
      <c r="B42" s="54" t="s">
        <v>157</v>
      </c>
      <c r="C42" s="12">
        <f>'Graduados por Coleg. Sexo, Mod.'!H44</f>
        <v>453</v>
      </c>
      <c r="D42" s="12">
        <f xml:space="preserve"> 'Graduados por Coleg. Sexo, Mod.'!K44</f>
        <v>362</v>
      </c>
      <c r="E42" s="12">
        <f t="shared" si="0"/>
        <v>815</v>
      </c>
      <c r="F42" s="48"/>
    </row>
    <row r="43" spans="2:6" ht="15.75" thickBot="1" x14ac:dyDescent="0.25">
      <c r="B43" s="54" t="s">
        <v>59</v>
      </c>
      <c r="C43" s="12">
        <f>'Graduados por Coleg. Sexo, Mod.'!H45</f>
        <v>465</v>
      </c>
      <c r="D43" s="12">
        <f xml:space="preserve"> 'Graduados por Coleg. Sexo, Mod.'!K45</f>
        <v>387</v>
      </c>
      <c r="E43" s="12">
        <f t="shared" si="0"/>
        <v>852</v>
      </c>
      <c r="F43" s="48"/>
    </row>
    <row r="44" spans="2:6" ht="15.75" thickBot="1" x14ac:dyDescent="0.25">
      <c r="B44" s="54" t="s">
        <v>60</v>
      </c>
      <c r="C44" s="12">
        <f>'Graduados por Coleg. Sexo, Mod.'!H46</f>
        <v>139</v>
      </c>
      <c r="D44" s="12">
        <f xml:space="preserve"> 'Graduados por Coleg. Sexo, Mod.'!K46</f>
        <v>257</v>
      </c>
      <c r="E44" s="12">
        <f t="shared" si="0"/>
        <v>396</v>
      </c>
      <c r="F44" s="48"/>
    </row>
    <row r="45" spans="2:6" ht="15.75" thickBot="1" x14ac:dyDescent="0.25">
      <c r="B45" s="54" t="s">
        <v>62</v>
      </c>
      <c r="C45" s="12">
        <f>'Graduados por Coleg. Sexo, Mod.'!H47</f>
        <v>32</v>
      </c>
      <c r="D45" s="12">
        <f xml:space="preserve"> 'Graduados por Coleg. Sexo, Mod.'!K47</f>
        <v>24</v>
      </c>
      <c r="E45" s="12">
        <f t="shared" si="0"/>
        <v>56</v>
      </c>
      <c r="F45" s="48"/>
    </row>
    <row r="46" spans="2:6" ht="15.75" thickBot="1" x14ac:dyDescent="0.25">
      <c r="B46" s="54" t="s">
        <v>64</v>
      </c>
      <c r="C46" s="12">
        <f>'Graduados por Coleg. Sexo, Mod.'!H48</f>
        <v>131</v>
      </c>
      <c r="D46" s="12">
        <f xml:space="preserve"> 'Graduados por Coleg. Sexo, Mod.'!K48</f>
        <v>237</v>
      </c>
      <c r="E46" s="12">
        <f t="shared" si="0"/>
        <v>368</v>
      </c>
      <c r="F46" s="48"/>
    </row>
    <row r="47" spans="2:6" ht="15.75" thickBot="1" x14ac:dyDescent="0.25">
      <c r="B47" s="54" t="s">
        <v>21</v>
      </c>
      <c r="C47" s="12">
        <f>'Graduados por Coleg. Sexo, Mod.'!H49</f>
        <v>30</v>
      </c>
      <c r="D47" s="12">
        <f xml:space="preserve"> 'Graduados por Coleg. Sexo, Mod.'!K49</f>
        <v>40</v>
      </c>
      <c r="E47" s="12">
        <f t="shared" si="0"/>
        <v>70</v>
      </c>
      <c r="F47" s="48"/>
    </row>
    <row r="48" spans="2:6" ht="15.75" thickBot="1" x14ac:dyDescent="0.25">
      <c r="B48" s="54" t="s">
        <v>65</v>
      </c>
      <c r="C48" s="47">
        <f>'Graduados por Coleg. Sexo, Mod.'!H50</f>
        <v>86</v>
      </c>
      <c r="D48" s="12">
        <f xml:space="preserve"> 'Graduados por Coleg. Sexo, Mod.'!K50</f>
        <v>79</v>
      </c>
      <c r="E48" s="12">
        <f t="shared" si="0"/>
        <v>165</v>
      </c>
      <c r="F48" s="48"/>
    </row>
    <row r="49" spans="2:6" ht="15.75" thickBot="1" x14ac:dyDescent="0.25">
      <c r="B49" s="54" t="s">
        <v>66</v>
      </c>
      <c r="C49" s="12">
        <f>'Graduados por Coleg. Sexo, Mod.'!H51</f>
        <v>223</v>
      </c>
      <c r="D49" s="12">
        <f xml:space="preserve"> 'Graduados por Coleg. Sexo, Mod.'!K51</f>
        <v>224</v>
      </c>
      <c r="E49" s="12">
        <f t="shared" si="0"/>
        <v>447</v>
      </c>
      <c r="F49" s="48"/>
    </row>
    <row r="50" spans="2:6" ht="15.75" thickBot="1" x14ac:dyDescent="0.25">
      <c r="B50" s="54" t="s">
        <v>67</v>
      </c>
      <c r="C50" s="12">
        <f>'Graduados por Coleg. Sexo, Mod.'!H52</f>
        <v>21</v>
      </c>
      <c r="D50" s="12">
        <f xml:space="preserve"> 'Graduados por Coleg. Sexo, Mod.'!K52</f>
        <v>17</v>
      </c>
      <c r="E50" s="12">
        <f t="shared" si="0"/>
        <v>38</v>
      </c>
      <c r="F50" s="48"/>
    </row>
    <row r="51" spans="2:6" ht="15.75" thickBot="1" x14ac:dyDescent="0.25">
      <c r="B51" s="54" t="s">
        <v>68</v>
      </c>
      <c r="C51" s="12">
        <f>'Graduados por Coleg. Sexo, Mod.'!H53</f>
        <v>446</v>
      </c>
      <c r="D51" s="12">
        <f xml:space="preserve"> 'Graduados por Coleg. Sexo, Mod.'!K53</f>
        <v>304</v>
      </c>
      <c r="E51" s="12">
        <f t="shared" si="0"/>
        <v>750</v>
      </c>
      <c r="F51" s="48"/>
    </row>
    <row r="52" spans="2:6" ht="15.75" thickBot="1" x14ac:dyDescent="0.25">
      <c r="B52" s="54" t="s">
        <v>69</v>
      </c>
      <c r="C52" s="12">
        <f>'Graduados por Coleg. Sexo, Mod.'!H54</f>
        <v>8</v>
      </c>
      <c r="D52" s="12">
        <f xml:space="preserve"> 'Graduados por Coleg. Sexo, Mod.'!K54</f>
        <v>7</v>
      </c>
      <c r="E52" s="12">
        <f t="shared" si="0"/>
        <v>15</v>
      </c>
      <c r="F52" s="48"/>
    </row>
    <row r="53" spans="2:6" ht="15.75" thickBot="1" x14ac:dyDescent="0.25">
      <c r="B53" s="54" t="s">
        <v>70</v>
      </c>
      <c r="C53" s="12">
        <f>'Graduados por Coleg. Sexo, Mod.'!H55</f>
        <v>187</v>
      </c>
      <c r="D53" s="12">
        <f xml:space="preserve"> 'Graduados por Coleg. Sexo, Mod.'!K55</f>
        <v>191</v>
      </c>
      <c r="E53" s="12">
        <f t="shared" si="0"/>
        <v>378</v>
      </c>
      <c r="F53" s="48"/>
    </row>
    <row r="54" spans="2:6" ht="15.75" thickBot="1" x14ac:dyDescent="0.25">
      <c r="B54" s="54" t="s">
        <v>158</v>
      </c>
      <c r="C54" s="12">
        <f>'Graduados por Coleg. Sexo, Mod.'!H56</f>
        <v>555</v>
      </c>
      <c r="D54" s="12">
        <f xml:space="preserve"> 'Graduados por Coleg. Sexo, Mod.'!K56</f>
        <v>765</v>
      </c>
      <c r="E54" s="12">
        <f t="shared" si="0"/>
        <v>1320</v>
      </c>
      <c r="F54" s="48"/>
    </row>
    <row r="55" spans="2:6" ht="15.75" thickBot="1" x14ac:dyDescent="0.25">
      <c r="B55" s="54" t="s">
        <v>74</v>
      </c>
      <c r="C55" s="12">
        <f>'Graduados por Coleg. Sexo, Mod.'!H57</f>
        <v>77</v>
      </c>
      <c r="D55" s="12">
        <f xml:space="preserve"> 'Graduados por Coleg. Sexo, Mod.'!K57</f>
        <v>98</v>
      </c>
      <c r="E55" s="12">
        <f t="shared" si="0"/>
        <v>175</v>
      </c>
      <c r="F55" s="48"/>
    </row>
    <row r="56" spans="2:6" ht="15.75" thickBot="1" x14ac:dyDescent="0.25">
      <c r="B56" s="54" t="s">
        <v>75</v>
      </c>
      <c r="C56" s="12">
        <f>'Graduados por Coleg. Sexo, Mod.'!H58</f>
        <v>32</v>
      </c>
      <c r="D56" s="12">
        <f xml:space="preserve"> 'Graduados por Coleg. Sexo, Mod.'!K58</f>
        <v>31</v>
      </c>
      <c r="E56" s="12">
        <f t="shared" si="0"/>
        <v>63</v>
      </c>
      <c r="F56" s="48"/>
    </row>
    <row r="57" spans="2:6" ht="31.5" customHeight="1" thickBot="1" x14ac:dyDescent="0.25">
      <c r="B57" s="41" t="s">
        <v>24</v>
      </c>
      <c r="C57" s="42">
        <f>SUM(C14:C56)</f>
        <v>7857</v>
      </c>
      <c r="D57" s="43">
        <f>SUM(D14:D56)</f>
        <v>7943</v>
      </c>
      <c r="E57" s="55">
        <f>SUM(E14:E56)</f>
        <v>15800</v>
      </c>
      <c r="F57" s="48"/>
    </row>
    <row r="58" spans="2:6" x14ac:dyDescent="0.2">
      <c r="B58" s="30"/>
      <c r="C58" s="30"/>
      <c r="D58" s="30"/>
      <c r="E58" s="30"/>
    </row>
    <row r="59" spans="2:6" s="50" customFormat="1" x14ac:dyDescent="0.2">
      <c r="B59" s="49" t="s">
        <v>159</v>
      </c>
    </row>
    <row r="60" spans="2:6" x14ac:dyDescent="0.2">
      <c r="B60" s="51"/>
    </row>
    <row r="61" spans="2:6" x14ac:dyDescent="0.2">
      <c r="B61" s="23" t="s">
        <v>25</v>
      </c>
    </row>
    <row r="62" spans="2:6" x14ac:dyDescent="0.2">
      <c r="B62" s="23" t="s">
        <v>151</v>
      </c>
    </row>
  </sheetData>
  <mergeCells count="1">
    <mergeCell ref="I10:J10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8768B-8DEF-4D48-A275-5F27B0843456}">
  <dimension ref="A1:L62"/>
  <sheetViews>
    <sheetView showGridLines="0" zoomScaleNormal="100" workbookViewId="0"/>
  </sheetViews>
  <sheetFormatPr baseColWidth="10" defaultRowHeight="14.25" x14ac:dyDescent="0.2"/>
  <cols>
    <col min="1" max="1" width="9.85546875" style="48" customWidth="1"/>
    <col min="2" max="2" width="39.140625" style="25" customWidth="1"/>
    <col min="3" max="11" width="24.85546875" style="25" customWidth="1"/>
    <col min="12" max="12" width="11.42578125" style="25"/>
    <col min="13" max="13" width="17" style="25" customWidth="1"/>
    <col min="14" max="16384" width="11.42578125" style="25"/>
  </cols>
  <sheetData>
    <row r="1" spans="1:12" s="30" customFormat="1" x14ac:dyDescent="0.2">
      <c r="A1" s="56"/>
    </row>
    <row r="10" spans="1:12" ht="22.5" x14ac:dyDescent="0.25">
      <c r="B10" s="1"/>
      <c r="I10" s="57"/>
      <c r="J10" s="57"/>
    </row>
    <row r="12" spans="1:12" ht="15" x14ac:dyDescent="0.2">
      <c r="B12" s="45"/>
    </row>
    <row r="13" spans="1:12" s="59" customFormat="1" x14ac:dyDescent="0.2">
      <c r="A13" s="58"/>
    </row>
    <row r="14" spans="1:12" s="30" customFormat="1" ht="42" customHeight="1" x14ac:dyDescent="0.2">
      <c r="A14" s="60"/>
      <c r="B14" s="61"/>
      <c r="C14" s="62" t="s">
        <v>24</v>
      </c>
      <c r="D14" s="63"/>
      <c r="E14" s="64"/>
      <c r="F14" s="65" t="s">
        <v>118</v>
      </c>
      <c r="G14" s="63"/>
      <c r="H14" s="64"/>
      <c r="I14" s="65" t="s">
        <v>119</v>
      </c>
      <c r="J14" s="63"/>
      <c r="K14" s="64"/>
    </row>
    <row r="15" spans="1:12" ht="36.75" customHeight="1" thickBot="1" x14ac:dyDescent="0.25">
      <c r="A15" s="56"/>
      <c r="B15" s="5" t="s">
        <v>77</v>
      </c>
      <c r="C15" s="66" t="s">
        <v>160</v>
      </c>
      <c r="D15" s="66" t="s">
        <v>161</v>
      </c>
      <c r="E15" s="67" t="s">
        <v>28</v>
      </c>
      <c r="F15" s="66" t="s">
        <v>160</v>
      </c>
      <c r="G15" s="66" t="s">
        <v>161</v>
      </c>
      <c r="H15" s="67" t="s">
        <v>162</v>
      </c>
      <c r="I15" s="66" t="s">
        <v>160</v>
      </c>
      <c r="J15" s="66" t="s">
        <v>161</v>
      </c>
      <c r="K15" s="68" t="s">
        <v>163</v>
      </c>
      <c r="L15" s="48"/>
    </row>
    <row r="16" spans="1:12" ht="15.75" thickBot="1" x14ac:dyDescent="0.25">
      <c r="B16" s="10" t="s">
        <v>152</v>
      </c>
      <c r="C16" s="11">
        <f>F16+I16</f>
        <v>352</v>
      </c>
      <c r="D16" s="12">
        <f>G16+J16</f>
        <v>270</v>
      </c>
      <c r="E16" s="69">
        <f t="shared" ref="E16:E58" si="0">SUM(C16:D16)</f>
        <v>622</v>
      </c>
      <c r="F16" s="11">
        <v>164</v>
      </c>
      <c r="G16" s="12">
        <v>83</v>
      </c>
      <c r="H16" s="69">
        <f t="shared" ref="H16:H58" si="1">SUM(F16:G16)</f>
        <v>247</v>
      </c>
      <c r="I16" s="11">
        <v>188</v>
      </c>
      <c r="J16" s="70">
        <v>187</v>
      </c>
      <c r="K16" s="71">
        <f t="shared" ref="K16:K58" si="2">SUM(I16:J16)</f>
        <v>375</v>
      </c>
      <c r="L16" s="48"/>
    </row>
    <row r="17" spans="2:12" ht="15.75" thickBot="1" x14ac:dyDescent="0.25">
      <c r="B17" s="10" t="s">
        <v>153</v>
      </c>
      <c r="C17" s="11">
        <f t="shared" ref="C17:D58" si="3">F17+I17</f>
        <v>42</v>
      </c>
      <c r="D17" s="12">
        <f t="shared" si="3"/>
        <v>66</v>
      </c>
      <c r="E17" s="69">
        <f t="shared" si="0"/>
        <v>108</v>
      </c>
      <c r="F17" s="11">
        <v>20</v>
      </c>
      <c r="G17" s="12">
        <v>24</v>
      </c>
      <c r="H17" s="69">
        <f t="shared" si="1"/>
        <v>44</v>
      </c>
      <c r="I17" s="11">
        <v>22</v>
      </c>
      <c r="J17" s="70">
        <v>42</v>
      </c>
      <c r="K17" s="71">
        <f t="shared" si="2"/>
        <v>64</v>
      </c>
      <c r="L17" s="48"/>
    </row>
    <row r="18" spans="2:12" ht="15.75" thickBot="1" x14ac:dyDescent="0.25">
      <c r="B18" s="10" t="s">
        <v>30</v>
      </c>
      <c r="C18" s="11">
        <f t="shared" si="3"/>
        <v>62</v>
      </c>
      <c r="D18" s="12">
        <f t="shared" si="3"/>
        <v>32</v>
      </c>
      <c r="E18" s="69">
        <f t="shared" si="0"/>
        <v>94</v>
      </c>
      <c r="F18" s="11">
        <v>33</v>
      </c>
      <c r="G18" s="12">
        <v>17</v>
      </c>
      <c r="H18" s="69">
        <f t="shared" si="1"/>
        <v>50</v>
      </c>
      <c r="I18" s="11">
        <v>29</v>
      </c>
      <c r="J18" s="70">
        <v>15</v>
      </c>
      <c r="K18" s="71">
        <f t="shared" si="2"/>
        <v>44</v>
      </c>
      <c r="L18" s="48"/>
    </row>
    <row r="19" spans="2:12" ht="15.75" thickBot="1" x14ac:dyDescent="0.25">
      <c r="B19" s="10" t="s">
        <v>31</v>
      </c>
      <c r="C19" s="11">
        <f t="shared" si="3"/>
        <v>551</v>
      </c>
      <c r="D19" s="12">
        <f t="shared" si="3"/>
        <v>250</v>
      </c>
      <c r="E19" s="69">
        <f t="shared" si="0"/>
        <v>801</v>
      </c>
      <c r="F19" s="11">
        <v>286</v>
      </c>
      <c r="G19" s="12">
        <v>115</v>
      </c>
      <c r="H19" s="69">
        <f t="shared" si="1"/>
        <v>401</v>
      </c>
      <c r="I19" s="11">
        <v>265</v>
      </c>
      <c r="J19" s="70">
        <v>135</v>
      </c>
      <c r="K19" s="71">
        <f t="shared" si="2"/>
        <v>400</v>
      </c>
      <c r="L19" s="48"/>
    </row>
    <row r="20" spans="2:12" ht="15.75" thickBot="1" x14ac:dyDescent="0.25">
      <c r="B20" s="10" t="s">
        <v>32</v>
      </c>
      <c r="C20" s="11">
        <f t="shared" si="3"/>
        <v>214</v>
      </c>
      <c r="D20" s="12">
        <f t="shared" si="3"/>
        <v>105</v>
      </c>
      <c r="E20" s="69">
        <f t="shared" si="0"/>
        <v>319</v>
      </c>
      <c r="F20" s="11">
        <v>102</v>
      </c>
      <c r="G20" s="12">
        <v>36</v>
      </c>
      <c r="H20" s="69">
        <f t="shared" si="1"/>
        <v>138</v>
      </c>
      <c r="I20" s="11">
        <v>112</v>
      </c>
      <c r="J20" s="70">
        <v>69</v>
      </c>
      <c r="K20" s="71">
        <f t="shared" si="2"/>
        <v>181</v>
      </c>
      <c r="L20" s="48"/>
    </row>
    <row r="21" spans="2:12" ht="15.75" thickBot="1" x14ac:dyDescent="0.25">
      <c r="B21" s="10" t="s">
        <v>6</v>
      </c>
      <c r="C21" s="11">
        <f t="shared" si="3"/>
        <v>344</v>
      </c>
      <c r="D21" s="12">
        <f t="shared" si="3"/>
        <v>248</v>
      </c>
      <c r="E21" s="69">
        <f t="shared" si="0"/>
        <v>592</v>
      </c>
      <c r="F21" s="11">
        <v>176</v>
      </c>
      <c r="G21" s="12">
        <v>110</v>
      </c>
      <c r="H21" s="69">
        <f t="shared" si="1"/>
        <v>286</v>
      </c>
      <c r="I21" s="11">
        <v>168</v>
      </c>
      <c r="J21" s="70">
        <v>138</v>
      </c>
      <c r="K21" s="71">
        <f t="shared" si="2"/>
        <v>306</v>
      </c>
      <c r="L21" s="48"/>
    </row>
    <row r="22" spans="2:12" ht="15.75" thickBot="1" x14ac:dyDescent="0.25">
      <c r="B22" s="10" t="s">
        <v>34</v>
      </c>
      <c r="C22" s="11">
        <f t="shared" si="3"/>
        <v>228</v>
      </c>
      <c r="D22" s="12">
        <f t="shared" si="3"/>
        <v>371</v>
      </c>
      <c r="E22" s="69">
        <f t="shared" si="0"/>
        <v>599</v>
      </c>
      <c r="F22" s="11">
        <v>109</v>
      </c>
      <c r="G22" s="12">
        <v>153</v>
      </c>
      <c r="H22" s="69">
        <f t="shared" si="1"/>
        <v>262</v>
      </c>
      <c r="I22" s="11">
        <v>119</v>
      </c>
      <c r="J22" s="70">
        <v>218</v>
      </c>
      <c r="K22" s="71">
        <f t="shared" si="2"/>
        <v>337</v>
      </c>
      <c r="L22" s="48"/>
    </row>
    <row r="23" spans="2:12" ht="15.75" thickBot="1" x14ac:dyDescent="0.25">
      <c r="B23" s="10" t="s">
        <v>35</v>
      </c>
      <c r="C23" s="11">
        <f t="shared" si="3"/>
        <v>27</v>
      </c>
      <c r="D23" s="12">
        <f t="shared" si="3"/>
        <v>26</v>
      </c>
      <c r="E23" s="69">
        <f t="shared" si="0"/>
        <v>53</v>
      </c>
      <c r="F23" s="11">
        <v>14</v>
      </c>
      <c r="G23" s="12">
        <v>14</v>
      </c>
      <c r="H23" s="69">
        <f t="shared" si="1"/>
        <v>28</v>
      </c>
      <c r="I23" s="11">
        <v>13</v>
      </c>
      <c r="J23" s="70">
        <v>12</v>
      </c>
      <c r="K23" s="71">
        <f t="shared" si="2"/>
        <v>25</v>
      </c>
      <c r="L23" s="48"/>
    </row>
    <row r="24" spans="2:12" ht="15.75" thickBot="1" x14ac:dyDescent="0.25">
      <c r="B24" s="10" t="s">
        <v>36</v>
      </c>
      <c r="C24" s="11">
        <f t="shared" si="3"/>
        <v>141</v>
      </c>
      <c r="D24" s="12">
        <f t="shared" si="3"/>
        <v>28</v>
      </c>
      <c r="E24" s="69">
        <f t="shared" si="0"/>
        <v>169</v>
      </c>
      <c r="F24" s="11">
        <v>74</v>
      </c>
      <c r="G24" s="12">
        <v>16</v>
      </c>
      <c r="H24" s="69">
        <f t="shared" si="1"/>
        <v>90</v>
      </c>
      <c r="I24" s="11">
        <v>67</v>
      </c>
      <c r="J24" s="70">
        <v>12</v>
      </c>
      <c r="K24" s="71">
        <f t="shared" si="2"/>
        <v>79</v>
      </c>
      <c r="L24" s="48"/>
    </row>
    <row r="25" spans="2:12" ht="15.75" thickBot="1" x14ac:dyDescent="0.25">
      <c r="B25" s="10" t="s">
        <v>37</v>
      </c>
      <c r="C25" s="11">
        <f t="shared" si="3"/>
        <v>413</v>
      </c>
      <c r="D25" s="72">
        <f t="shared" si="3"/>
        <v>173</v>
      </c>
      <c r="E25" s="69">
        <f t="shared" si="0"/>
        <v>586</v>
      </c>
      <c r="F25" s="11">
        <v>208</v>
      </c>
      <c r="G25" s="12">
        <v>74</v>
      </c>
      <c r="H25" s="69">
        <f t="shared" si="1"/>
        <v>282</v>
      </c>
      <c r="I25" s="11">
        <v>205</v>
      </c>
      <c r="J25" s="70">
        <v>99</v>
      </c>
      <c r="K25" s="71">
        <f t="shared" si="2"/>
        <v>304</v>
      </c>
      <c r="L25" s="48"/>
    </row>
    <row r="26" spans="2:12" ht="15.75" thickBot="1" x14ac:dyDescent="0.25">
      <c r="B26" s="10" t="s">
        <v>38</v>
      </c>
      <c r="C26" s="73">
        <f t="shared" si="3"/>
        <v>1280</v>
      </c>
      <c r="D26" s="72">
        <f t="shared" si="3"/>
        <v>342</v>
      </c>
      <c r="E26" s="69">
        <f t="shared" si="0"/>
        <v>1622</v>
      </c>
      <c r="F26" s="11">
        <v>673</v>
      </c>
      <c r="G26" s="12">
        <v>184</v>
      </c>
      <c r="H26" s="69">
        <f t="shared" si="1"/>
        <v>857</v>
      </c>
      <c r="I26" s="11">
        <v>607</v>
      </c>
      <c r="J26" s="70">
        <v>158</v>
      </c>
      <c r="K26" s="71">
        <f t="shared" si="2"/>
        <v>765</v>
      </c>
      <c r="L26" s="48"/>
    </row>
    <row r="27" spans="2:12" ht="15.75" thickBot="1" x14ac:dyDescent="0.25">
      <c r="B27" s="10" t="s">
        <v>154</v>
      </c>
      <c r="C27" s="11">
        <f t="shared" si="3"/>
        <v>116</v>
      </c>
      <c r="D27" s="72">
        <f t="shared" si="3"/>
        <v>127</v>
      </c>
      <c r="E27" s="69">
        <f t="shared" si="0"/>
        <v>243</v>
      </c>
      <c r="F27" s="11">
        <v>49</v>
      </c>
      <c r="G27" s="12">
        <v>57</v>
      </c>
      <c r="H27" s="69">
        <f t="shared" si="1"/>
        <v>106</v>
      </c>
      <c r="I27" s="11">
        <v>67</v>
      </c>
      <c r="J27" s="70">
        <v>70</v>
      </c>
      <c r="K27" s="71">
        <f t="shared" si="2"/>
        <v>137</v>
      </c>
      <c r="L27" s="48"/>
    </row>
    <row r="28" spans="2:12" ht="15.75" thickBot="1" x14ac:dyDescent="0.25">
      <c r="B28" s="10" t="s">
        <v>40</v>
      </c>
      <c r="C28" s="11">
        <f t="shared" si="3"/>
        <v>38</v>
      </c>
      <c r="D28" s="12">
        <f t="shared" si="3"/>
        <v>31</v>
      </c>
      <c r="E28" s="69">
        <f t="shared" si="0"/>
        <v>69</v>
      </c>
      <c r="F28" s="11">
        <v>16</v>
      </c>
      <c r="G28" s="12">
        <v>14</v>
      </c>
      <c r="H28" s="69">
        <f t="shared" si="1"/>
        <v>30</v>
      </c>
      <c r="I28" s="11">
        <v>22</v>
      </c>
      <c r="J28" s="70">
        <v>17</v>
      </c>
      <c r="K28" s="71">
        <f t="shared" si="2"/>
        <v>39</v>
      </c>
      <c r="L28" s="48"/>
    </row>
    <row r="29" spans="2:12" ht="15.75" thickBot="1" x14ac:dyDescent="0.25">
      <c r="B29" s="10" t="s">
        <v>41</v>
      </c>
      <c r="C29" s="11">
        <f t="shared" si="3"/>
        <v>47</v>
      </c>
      <c r="D29" s="12">
        <f t="shared" si="3"/>
        <v>21</v>
      </c>
      <c r="E29" s="69">
        <f t="shared" si="0"/>
        <v>68</v>
      </c>
      <c r="F29" s="11">
        <v>26</v>
      </c>
      <c r="G29" s="12">
        <v>5</v>
      </c>
      <c r="H29" s="69">
        <f t="shared" si="1"/>
        <v>31</v>
      </c>
      <c r="I29" s="11">
        <v>21</v>
      </c>
      <c r="J29" s="70">
        <v>16</v>
      </c>
      <c r="K29" s="71">
        <f t="shared" si="2"/>
        <v>37</v>
      </c>
      <c r="L29" s="48"/>
    </row>
    <row r="30" spans="2:12" ht="15.75" thickBot="1" x14ac:dyDescent="0.25">
      <c r="B30" s="10" t="s">
        <v>155</v>
      </c>
      <c r="C30" s="11">
        <f t="shared" si="3"/>
        <v>458</v>
      </c>
      <c r="D30" s="12">
        <f t="shared" si="3"/>
        <v>85</v>
      </c>
      <c r="E30" s="69">
        <f t="shared" si="0"/>
        <v>543</v>
      </c>
      <c r="F30" s="11">
        <v>289</v>
      </c>
      <c r="G30" s="12">
        <v>58</v>
      </c>
      <c r="H30" s="69">
        <f t="shared" si="1"/>
        <v>347</v>
      </c>
      <c r="I30" s="11">
        <v>169</v>
      </c>
      <c r="J30" s="70">
        <v>27</v>
      </c>
      <c r="K30" s="71">
        <f t="shared" si="2"/>
        <v>196</v>
      </c>
      <c r="L30" s="48"/>
    </row>
    <row r="31" spans="2:12" ht="15.75" thickBot="1" x14ac:dyDescent="0.25">
      <c r="B31" s="10" t="s">
        <v>10</v>
      </c>
      <c r="C31" s="11">
        <f t="shared" si="3"/>
        <v>84</v>
      </c>
      <c r="D31" s="12">
        <f t="shared" si="3"/>
        <v>78</v>
      </c>
      <c r="E31" s="69">
        <f t="shared" si="0"/>
        <v>162</v>
      </c>
      <c r="F31" s="11">
        <v>44</v>
      </c>
      <c r="G31" s="12">
        <v>40</v>
      </c>
      <c r="H31" s="69">
        <f t="shared" si="1"/>
        <v>84</v>
      </c>
      <c r="I31" s="11">
        <v>40</v>
      </c>
      <c r="J31" s="70">
        <v>38</v>
      </c>
      <c r="K31" s="71">
        <f t="shared" si="2"/>
        <v>78</v>
      </c>
      <c r="L31" s="48"/>
    </row>
    <row r="32" spans="2:12" ht="15.75" thickBot="1" x14ac:dyDescent="0.25">
      <c r="B32" s="10" t="s">
        <v>43</v>
      </c>
      <c r="C32" s="11">
        <f t="shared" si="3"/>
        <v>175</v>
      </c>
      <c r="D32" s="12">
        <f t="shared" si="3"/>
        <v>92</v>
      </c>
      <c r="E32" s="69">
        <f t="shared" si="0"/>
        <v>267</v>
      </c>
      <c r="F32" s="11">
        <v>93</v>
      </c>
      <c r="G32" s="12">
        <v>37</v>
      </c>
      <c r="H32" s="69">
        <f t="shared" si="1"/>
        <v>130</v>
      </c>
      <c r="I32" s="11">
        <v>82</v>
      </c>
      <c r="J32" s="70">
        <v>55</v>
      </c>
      <c r="K32" s="71">
        <f t="shared" si="2"/>
        <v>137</v>
      </c>
      <c r="L32" s="48"/>
    </row>
    <row r="33" spans="2:12" ht="15.75" thickBot="1" x14ac:dyDescent="0.25">
      <c r="B33" s="10" t="s">
        <v>44</v>
      </c>
      <c r="C33" s="11">
        <f t="shared" si="3"/>
        <v>83</v>
      </c>
      <c r="D33" s="12">
        <f t="shared" si="3"/>
        <v>19</v>
      </c>
      <c r="E33" s="69">
        <f t="shared" si="0"/>
        <v>102</v>
      </c>
      <c r="F33" s="11">
        <v>46</v>
      </c>
      <c r="G33" s="12">
        <v>12</v>
      </c>
      <c r="H33" s="69">
        <f t="shared" si="1"/>
        <v>58</v>
      </c>
      <c r="I33" s="11">
        <v>37</v>
      </c>
      <c r="J33" s="70">
        <v>7</v>
      </c>
      <c r="K33" s="71">
        <f t="shared" si="2"/>
        <v>44</v>
      </c>
      <c r="L33" s="48"/>
    </row>
    <row r="34" spans="2:12" ht="15.75" thickBot="1" x14ac:dyDescent="0.25">
      <c r="B34" s="10" t="s">
        <v>45</v>
      </c>
      <c r="C34" s="11">
        <f t="shared" si="3"/>
        <v>231</v>
      </c>
      <c r="D34" s="12">
        <f t="shared" si="3"/>
        <v>22</v>
      </c>
      <c r="E34" s="69">
        <f t="shared" si="0"/>
        <v>253</v>
      </c>
      <c r="F34" s="11">
        <v>151</v>
      </c>
      <c r="G34" s="12">
        <v>18</v>
      </c>
      <c r="H34" s="69">
        <f t="shared" si="1"/>
        <v>169</v>
      </c>
      <c r="I34" s="11">
        <v>80</v>
      </c>
      <c r="J34" s="70">
        <v>4</v>
      </c>
      <c r="K34" s="71">
        <f t="shared" si="2"/>
        <v>84</v>
      </c>
      <c r="L34" s="48"/>
    </row>
    <row r="35" spans="2:12" ht="15.75" thickBot="1" x14ac:dyDescent="0.25">
      <c r="B35" s="74" t="s">
        <v>156</v>
      </c>
      <c r="C35" s="11">
        <f t="shared" si="3"/>
        <v>345</v>
      </c>
      <c r="D35" s="12">
        <f t="shared" si="3"/>
        <v>175</v>
      </c>
      <c r="E35" s="69">
        <f t="shared" si="0"/>
        <v>520</v>
      </c>
      <c r="F35" s="11">
        <v>184</v>
      </c>
      <c r="G35" s="12">
        <v>59</v>
      </c>
      <c r="H35" s="69">
        <f t="shared" si="1"/>
        <v>243</v>
      </c>
      <c r="I35" s="11">
        <v>161</v>
      </c>
      <c r="J35" s="70">
        <v>116</v>
      </c>
      <c r="K35" s="71">
        <f t="shared" si="2"/>
        <v>277</v>
      </c>
      <c r="L35" s="48"/>
    </row>
    <row r="36" spans="2:12" ht="15.75" thickBot="1" x14ac:dyDescent="0.25">
      <c r="B36" s="10" t="s">
        <v>49</v>
      </c>
      <c r="C36" s="73">
        <f t="shared" si="3"/>
        <v>216</v>
      </c>
      <c r="D36" s="12">
        <f t="shared" si="3"/>
        <v>32</v>
      </c>
      <c r="E36" s="69">
        <f t="shared" si="0"/>
        <v>248</v>
      </c>
      <c r="F36" s="11">
        <v>118</v>
      </c>
      <c r="G36" s="12">
        <v>16</v>
      </c>
      <c r="H36" s="69">
        <f t="shared" si="1"/>
        <v>134</v>
      </c>
      <c r="I36" s="11">
        <v>98</v>
      </c>
      <c r="J36" s="70">
        <v>16</v>
      </c>
      <c r="K36" s="71">
        <f t="shared" si="2"/>
        <v>114</v>
      </c>
      <c r="L36" s="48"/>
    </row>
    <row r="37" spans="2:12" ht="15.75" thickBot="1" x14ac:dyDescent="0.25">
      <c r="B37" s="10" t="s">
        <v>47</v>
      </c>
      <c r="C37" s="11">
        <f t="shared" si="3"/>
        <v>45</v>
      </c>
      <c r="D37" s="12">
        <f t="shared" si="3"/>
        <v>62</v>
      </c>
      <c r="E37" s="69">
        <f t="shared" si="0"/>
        <v>107</v>
      </c>
      <c r="F37" s="11">
        <v>23</v>
      </c>
      <c r="G37" s="12">
        <v>22</v>
      </c>
      <c r="H37" s="69">
        <f t="shared" si="1"/>
        <v>45</v>
      </c>
      <c r="I37" s="11">
        <v>22</v>
      </c>
      <c r="J37" s="70">
        <v>40</v>
      </c>
      <c r="K37" s="71">
        <f t="shared" si="2"/>
        <v>62</v>
      </c>
      <c r="L37" s="48"/>
    </row>
    <row r="38" spans="2:12" ht="15.75" thickBot="1" x14ac:dyDescent="0.25">
      <c r="B38" s="10" t="s">
        <v>51</v>
      </c>
      <c r="C38" s="11">
        <f t="shared" si="3"/>
        <v>130</v>
      </c>
      <c r="D38" s="12">
        <f t="shared" si="3"/>
        <v>64</v>
      </c>
      <c r="E38" s="69">
        <f t="shared" si="0"/>
        <v>194</v>
      </c>
      <c r="F38" s="11">
        <v>74</v>
      </c>
      <c r="G38" s="12">
        <v>45</v>
      </c>
      <c r="H38" s="69">
        <f t="shared" si="1"/>
        <v>119</v>
      </c>
      <c r="I38" s="11">
        <v>56</v>
      </c>
      <c r="J38" s="70">
        <v>19</v>
      </c>
      <c r="K38" s="71">
        <f t="shared" si="2"/>
        <v>75</v>
      </c>
      <c r="L38" s="48"/>
    </row>
    <row r="39" spans="2:12" ht="15.75" thickBot="1" x14ac:dyDescent="0.25">
      <c r="B39" s="10" t="s">
        <v>53</v>
      </c>
      <c r="C39" s="11">
        <f t="shared" si="3"/>
        <v>119</v>
      </c>
      <c r="D39" s="12">
        <f t="shared" si="3"/>
        <v>43</v>
      </c>
      <c r="E39" s="69">
        <f t="shared" si="0"/>
        <v>162</v>
      </c>
      <c r="F39" s="11">
        <v>58</v>
      </c>
      <c r="G39" s="12">
        <v>30</v>
      </c>
      <c r="H39" s="69">
        <f t="shared" si="1"/>
        <v>88</v>
      </c>
      <c r="I39" s="11">
        <v>61</v>
      </c>
      <c r="J39" s="70">
        <v>13</v>
      </c>
      <c r="K39" s="71">
        <f t="shared" si="2"/>
        <v>74</v>
      </c>
      <c r="L39" s="48"/>
    </row>
    <row r="40" spans="2:12" ht="15.75" thickBot="1" x14ac:dyDescent="0.25">
      <c r="B40" s="10" t="s">
        <v>94</v>
      </c>
      <c r="C40" s="11">
        <f t="shared" si="3"/>
        <v>49</v>
      </c>
      <c r="D40" s="12">
        <f t="shared" si="3"/>
        <v>22</v>
      </c>
      <c r="E40" s="69">
        <f t="shared" si="0"/>
        <v>71</v>
      </c>
      <c r="F40" s="11">
        <v>22</v>
      </c>
      <c r="G40" s="12">
        <v>8</v>
      </c>
      <c r="H40" s="69">
        <f t="shared" si="1"/>
        <v>30</v>
      </c>
      <c r="I40" s="11">
        <v>27</v>
      </c>
      <c r="J40" s="70">
        <v>14</v>
      </c>
      <c r="K40" s="71">
        <f t="shared" si="2"/>
        <v>41</v>
      </c>
      <c r="L40" s="48"/>
    </row>
    <row r="41" spans="2:12" ht="15.75" thickBot="1" x14ac:dyDescent="0.25">
      <c r="B41" s="10" t="s">
        <v>54</v>
      </c>
      <c r="C41" s="11">
        <f t="shared" si="3"/>
        <v>89</v>
      </c>
      <c r="D41" s="12">
        <f t="shared" si="3"/>
        <v>118</v>
      </c>
      <c r="E41" s="69">
        <f t="shared" si="0"/>
        <v>207</v>
      </c>
      <c r="F41" s="11">
        <v>44</v>
      </c>
      <c r="G41" s="12">
        <v>55</v>
      </c>
      <c r="H41" s="69">
        <f t="shared" si="1"/>
        <v>99</v>
      </c>
      <c r="I41" s="11">
        <v>45</v>
      </c>
      <c r="J41" s="70">
        <v>63</v>
      </c>
      <c r="K41" s="71">
        <f t="shared" si="2"/>
        <v>108</v>
      </c>
      <c r="L41" s="48"/>
    </row>
    <row r="42" spans="2:12" ht="15.75" thickBot="1" x14ac:dyDescent="0.25">
      <c r="B42" s="10" t="s">
        <v>56</v>
      </c>
      <c r="C42" s="11">
        <f t="shared" si="3"/>
        <v>90</v>
      </c>
      <c r="D42" s="72">
        <f t="shared" si="3"/>
        <v>122</v>
      </c>
      <c r="E42" s="69">
        <f t="shared" si="0"/>
        <v>212</v>
      </c>
      <c r="F42" s="11">
        <v>42</v>
      </c>
      <c r="G42" s="12">
        <v>53</v>
      </c>
      <c r="H42" s="69">
        <f t="shared" si="1"/>
        <v>95</v>
      </c>
      <c r="I42" s="11">
        <v>48</v>
      </c>
      <c r="J42" s="70">
        <v>69</v>
      </c>
      <c r="K42" s="71">
        <f t="shared" si="2"/>
        <v>117</v>
      </c>
      <c r="L42" s="48"/>
    </row>
    <row r="43" spans="2:12" ht="15.75" thickBot="1" x14ac:dyDescent="0.25">
      <c r="B43" s="10" t="s">
        <v>57</v>
      </c>
      <c r="C43" s="11">
        <f t="shared" si="3"/>
        <v>600</v>
      </c>
      <c r="D43" s="12">
        <f t="shared" si="3"/>
        <v>299</v>
      </c>
      <c r="E43" s="69">
        <f t="shared" si="0"/>
        <v>899</v>
      </c>
      <c r="F43" s="11">
        <v>326</v>
      </c>
      <c r="G43" s="12">
        <v>153</v>
      </c>
      <c r="H43" s="69">
        <f t="shared" si="1"/>
        <v>479</v>
      </c>
      <c r="I43" s="11">
        <v>274</v>
      </c>
      <c r="J43" s="70">
        <v>146</v>
      </c>
      <c r="K43" s="71">
        <f t="shared" si="2"/>
        <v>420</v>
      </c>
      <c r="L43" s="48"/>
    </row>
    <row r="44" spans="2:12" ht="15.75" thickBot="1" x14ac:dyDescent="0.25">
      <c r="B44" s="10" t="s">
        <v>157</v>
      </c>
      <c r="C44" s="11">
        <f t="shared" si="3"/>
        <v>615</v>
      </c>
      <c r="D44" s="12">
        <f t="shared" si="3"/>
        <v>200</v>
      </c>
      <c r="E44" s="69">
        <f t="shared" si="0"/>
        <v>815</v>
      </c>
      <c r="F44" s="11">
        <v>348</v>
      </c>
      <c r="G44" s="12">
        <v>105</v>
      </c>
      <c r="H44" s="69">
        <f t="shared" si="1"/>
        <v>453</v>
      </c>
      <c r="I44" s="11">
        <v>267</v>
      </c>
      <c r="J44" s="70">
        <v>95</v>
      </c>
      <c r="K44" s="71">
        <f t="shared" si="2"/>
        <v>362</v>
      </c>
      <c r="L44" s="48"/>
    </row>
    <row r="45" spans="2:12" ht="15.75" thickBot="1" x14ac:dyDescent="0.25">
      <c r="B45" s="10" t="s">
        <v>59</v>
      </c>
      <c r="C45" s="11">
        <f t="shared" si="3"/>
        <v>513</v>
      </c>
      <c r="D45" s="12">
        <f t="shared" si="3"/>
        <v>339</v>
      </c>
      <c r="E45" s="69">
        <f t="shared" si="0"/>
        <v>852</v>
      </c>
      <c r="F45" s="11">
        <v>310</v>
      </c>
      <c r="G45" s="12">
        <v>155</v>
      </c>
      <c r="H45" s="69">
        <f t="shared" si="1"/>
        <v>465</v>
      </c>
      <c r="I45" s="11">
        <v>203</v>
      </c>
      <c r="J45" s="70">
        <v>184</v>
      </c>
      <c r="K45" s="71">
        <f t="shared" si="2"/>
        <v>387</v>
      </c>
      <c r="L45" s="48"/>
    </row>
    <row r="46" spans="2:12" ht="15.75" thickBot="1" x14ac:dyDescent="0.25">
      <c r="B46" s="10" t="s">
        <v>60</v>
      </c>
      <c r="C46" s="11">
        <f t="shared" si="3"/>
        <v>202</v>
      </c>
      <c r="D46" s="12">
        <f t="shared" si="3"/>
        <v>194</v>
      </c>
      <c r="E46" s="69">
        <f t="shared" si="0"/>
        <v>396</v>
      </c>
      <c r="F46" s="11">
        <v>80</v>
      </c>
      <c r="G46" s="12">
        <v>59</v>
      </c>
      <c r="H46" s="69">
        <f t="shared" si="1"/>
        <v>139</v>
      </c>
      <c r="I46" s="11">
        <v>122</v>
      </c>
      <c r="J46" s="70">
        <v>135</v>
      </c>
      <c r="K46" s="71">
        <f t="shared" si="2"/>
        <v>257</v>
      </c>
      <c r="L46" s="48"/>
    </row>
    <row r="47" spans="2:12" ht="15.75" thickBot="1" x14ac:dyDescent="0.25">
      <c r="B47" s="10" t="s">
        <v>62</v>
      </c>
      <c r="C47" s="11">
        <f t="shared" si="3"/>
        <v>28</v>
      </c>
      <c r="D47" s="12">
        <f t="shared" si="3"/>
        <v>28</v>
      </c>
      <c r="E47" s="69">
        <f t="shared" si="0"/>
        <v>56</v>
      </c>
      <c r="F47" s="11">
        <v>17</v>
      </c>
      <c r="G47" s="12">
        <v>15</v>
      </c>
      <c r="H47" s="69">
        <f t="shared" si="1"/>
        <v>32</v>
      </c>
      <c r="I47" s="11">
        <v>11</v>
      </c>
      <c r="J47" s="70">
        <v>13</v>
      </c>
      <c r="K47" s="71">
        <f t="shared" si="2"/>
        <v>24</v>
      </c>
      <c r="L47" s="48"/>
    </row>
    <row r="48" spans="2:12" ht="15.75" thickBot="1" x14ac:dyDescent="0.25">
      <c r="B48" s="10" t="s">
        <v>64</v>
      </c>
      <c r="C48" s="11">
        <f t="shared" si="3"/>
        <v>223</v>
      </c>
      <c r="D48" s="12">
        <f t="shared" si="3"/>
        <v>145</v>
      </c>
      <c r="E48" s="69">
        <f t="shared" si="0"/>
        <v>368</v>
      </c>
      <c r="F48" s="11">
        <v>82</v>
      </c>
      <c r="G48" s="12">
        <v>49</v>
      </c>
      <c r="H48" s="69">
        <f t="shared" si="1"/>
        <v>131</v>
      </c>
      <c r="I48" s="11">
        <v>141</v>
      </c>
      <c r="J48" s="70">
        <v>96</v>
      </c>
      <c r="K48" s="71">
        <f t="shared" si="2"/>
        <v>237</v>
      </c>
      <c r="L48" s="48"/>
    </row>
    <row r="49" spans="1:12" ht="15.75" thickBot="1" x14ac:dyDescent="0.25">
      <c r="B49" s="10" t="s">
        <v>21</v>
      </c>
      <c r="C49" s="11">
        <f t="shared" si="3"/>
        <v>53</v>
      </c>
      <c r="D49" s="12">
        <f t="shared" si="3"/>
        <v>17</v>
      </c>
      <c r="E49" s="69">
        <f t="shared" si="0"/>
        <v>70</v>
      </c>
      <c r="F49" s="11">
        <v>23</v>
      </c>
      <c r="G49" s="12">
        <v>7</v>
      </c>
      <c r="H49" s="69">
        <f t="shared" si="1"/>
        <v>30</v>
      </c>
      <c r="I49" s="11">
        <v>30</v>
      </c>
      <c r="J49" s="70">
        <v>10</v>
      </c>
      <c r="K49" s="71">
        <f t="shared" si="2"/>
        <v>40</v>
      </c>
      <c r="L49" s="48"/>
    </row>
    <row r="50" spans="1:12" ht="15.75" thickBot="1" x14ac:dyDescent="0.25">
      <c r="B50" s="10" t="s">
        <v>65</v>
      </c>
      <c r="C50" s="11">
        <f t="shared" si="3"/>
        <v>103</v>
      </c>
      <c r="D50" s="12">
        <f t="shared" si="3"/>
        <v>62</v>
      </c>
      <c r="E50" s="69">
        <f t="shared" si="0"/>
        <v>165</v>
      </c>
      <c r="F50" s="11">
        <v>57</v>
      </c>
      <c r="G50" s="12">
        <v>29</v>
      </c>
      <c r="H50" s="69">
        <f t="shared" si="1"/>
        <v>86</v>
      </c>
      <c r="I50" s="11">
        <v>46</v>
      </c>
      <c r="J50" s="70">
        <v>33</v>
      </c>
      <c r="K50" s="71">
        <f t="shared" si="2"/>
        <v>79</v>
      </c>
      <c r="L50" s="48"/>
    </row>
    <row r="51" spans="1:12" ht="15.75" thickBot="1" x14ac:dyDescent="0.25">
      <c r="B51" s="10" t="s">
        <v>66</v>
      </c>
      <c r="C51" s="11">
        <f t="shared" si="3"/>
        <v>349</v>
      </c>
      <c r="D51" s="12">
        <f t="shared" si="3"/>
        <v>98</v>
      </c>
      <c r="E51" s="69">
        <f t="shared" si="0"/>
        <v>447</v>
      </c>
      <c r="F51" s="11">
        <v>187</v>
      </c>
      <c r="G51" s="12">
        <v>36</v>
      </c>
      <c r="H51" s="69">
        <f t="shared" si="1"/>
        <v>223</v>
      </c>
      <c r="I51" s="11">
        <v>162</v>
      </c>
      <c r="J51" s="70">
        <v>62</v>
      </c>
      <c r="K51" s="71">
        <f t="shared" si="2"/>
        <v>224</v>
      </c>
      <c r="L51" s="48"/>
    </row>
    <row r="52" spans="1:12" ht="15.75" thickBot="1" x14ac:dyDescent="0.25">
      <c r="B52" s="10" t="s">
        <v>67</v>
      </c>
      <c r="C52" s="11">
        <f t="shared" si="3"/>
        <v>27</v>
      </c>
      <c r="D52" s="12">
        <f t="shared" si="3"/>
        <v>11</v>
      </c>
      <c r="E52" s="69">
        <f t="shared" si="0"/>
        <v>38</v>
      </c>
      <c r="F52" s="11">
        <v>15</v>
      </c>
      <c r="G52" s="12">
        <v>6</v>
      </c>
      <c r="H52" s="69">
        <f t="shared" si="1"/>
        <v>21</v>
      </c>
      <c r="I52" s="11">
        <v>12</v>
      </c>
      <c r="J52" s="70">
        <v>5</v>
      </c>
      <c r="K52" s="71">
        <f t="shared" si="2"/>
        <v>17</v>
      </c>
      <c r="L52" s="48"/>
    </row>
    <row r="53" spans="1:12" ht="15.75" thickBot="1" x14ac:dyDescent="0.25">
      <c r="B53" s="10" t="s">
        <v>68</v>
      </c>
      <c r="C53" s="11">
        <f t="shared" si="3"/>
        <v>589</v>
      </c>
      <c r="D53" s="12">
        <f t="shared" si="3"/>
        <v>161</v>
      </c>
      <c r="E53" s="69">
        <f t="shared" si="0"/>
        <v>750</v>
      </c>
      <c r="F53" s="11">
        <v>362</v>
      </c>
      <c r="G53" s="12">
        <v>84</v>
      </c>
      <c r="H53" s="69">
        <f t="shared" si="1"/>
        <v>446</v>
      </c>
      <c r="I53" s="11">
        <v>227</v>
      </c>
      <c r="J53" s="70">
        <v>77</v>
      </c>
      <c r="K53" s="71">
        <f t="shared" si="2"/>
        <v>304</v>
      </c>
      <c r="L53" s="48"/>
    </row>
    <row r="54" spans="1:12" ht="15.75" thickBot="1" x14ac:dyDescent="0.25">
      <c r="B54" s="10" t="s">
        <v>69</v>
      </c>
      <c r="C54" s="11">
        <f t="shared" si="3"/>
        <v>14</v>
      </c>
      <c r="D54" s="12">
        <f t="shared" si="3"/>
        <v>1</v>
      </c>
      <c r="E54" s="69">
        <f t="shared" si="0"/>
        <v>15</v>
      </c>
      <c r="F54" s="11">
        <v>7</v>
      </c>
      <c r="G54" s="12">
        <v>1</v>
      </c>
      <c r="H54" s="69">
        <f t="shared" si="1"/>
        <v>8</v>
      </c>
      <c r="I54" s="11">
        <v>7</v>
      </c>
      <c r="J54" s="70">
        <v>0</v>
      </c>
      <c r="K54" s="71">
        <f t="shared" si="2"/>
        <v>7</v>
      </c>
      <c r="L54" s="48"/>
    </row>
    <row r="55" spans="1:12" ht="15.75" thickBot="1" x14ac:dyDescent="0.25">
      <c r="B55" s="10" t="s">
        <v>70</v>
      </c>
      <c r="C55" s="11">
        <f t="shared" si="3"/>
        <v>200</v>
      </c>
      <c r="D55" s="12">
        <f t="shared" si="3"/>
        <v>178</v>
      </c>
      <c r="E55" s="69">
        <f t="shared" si="0"/>
        <v>378</v>
      </c>
      <c r="F55" s="11">
        <v>98</v>
      </c>
      <c r="G55" s="12">
        <v>89</v>
      </c>
      <c r="H55" s="69">
        <f t="shared" si="1"/>
        <v>187</v>
      </c>
      <c r="I55" s="11">
        <v>102</v>
      </c>
      <c r="J55" s="70">
        <v>89</v>
      </c>
      <c r="K55" s="71">
        <f t="shared" si="2"/>
        <v>191</v>
      </c>
      <c r="L55" s="48"/>
    </row>
    <row r="56" spans="1:12" ht="15.75" thickBot="1" x14ac:dyDescent="0.25">
      <c r="B56" s="10" t="s">
        <v>158</v>
      </c>
      <c r="C56" s="11">
        <f t="shared" si="3"/>
        <v>936</v>
      </c>
      <c r="D56" s="12">
        <f t="shared" si="3"/>
        <v>384</v>
      </c>
      <c r="E56" s="69">
        <f t="shared" si="0"/>
        <v>1320</v>
      </c>
      <c r="F56" s="11">
        <v>390</v>
      </c>
      <c r="G56" s="12">
        <v>165</v>
      </c>
      <c r="H56" s="69">
        <f t="shared" si="1"/>
        <v>555</v>
      </c>
      <c r="I56" s="11">
        <v>546</v>
      </c>
      <c r="J56" s="70">
        <v>219</v>
      </c>
      <c r="K56" s="71">
        <f t="shared" si="2"/>
        <v>765</v>
      </c>
      <c r="L56" s="48"/>
    </row>
    <row r="57" spans="1:12" ht="15.75" thickBot="1" x14ac:dyDescent="0.25">
      <c r="B57" s="10" t="s">
        <v>74</v>
      </c>
      <c r="C57" s="11">
        <f t="shared" si="3"/>
        <v>82</v>
      </c>
      <c r="D57" s="12">
        <f t="shared" si="3"/>
        <v>93</v>
      </c>
      <c r="E57" s="69">
        <f t="shared" si="0"/>
        <v>175</v>
      </c>
      <c r="F57" s="11">
        <v>36</v>
      </c>
      <c r="G57" s="12">
        <v>41</v>
      </c>
      <c r="H57" s="69">
        <f t="shared" si="1"/>
        <v>77</v>
      </c>
      <c r="I57" s="11">
        <v>46</v>
      </c>
      <c r="J57" s="70">
        <v>52</v>
      </c>
      <c r="K57" s="71">
        <f t="shared" si="2"/>
        <v>98</v>
      </c>
      <c r="L57" s="48"/>
    </row>
    <row r="58" spans="1:12" ht="15.75" thickBot="1" x14ac:dyDescent="0.25">
      <c r="B58" s="10" t="s">
        <v>75</v>
      </c>
      <c r="C58" s="14">
        <f t="shared" si="3"/>
        <v>49</v>
      </c>
      <c r="D58" s="15">
        <f t="shared" si="3"/>
        <v>14</v>
      </c>
      <c r="E58" s="75">
        <f t="shared" si="0"/>
        <v>63</v>
      </c>
      <c r="F58" s="14">
        <v>23</v>
      </c>
      <c r="G58" s="15">
        <v>9</v>
      </c>
      <c r="H58" s="75">
        <f t="shared" si="1"/>
        <v>32</v>
      </c>
      <c r="I58" s="14">
        <v>26</v>
      </c>
      <c r="J58" s="70">
        <v>5</v>
      </c>
      <c r="K58" s="76">
        <f t="shared" si="2"/>
        <v>31</v>
      </c>
      <c r="L58" s="48"/>
    </row>
    <row r="59" spans="1:12" s="59" customFormat="1" ht="18.75" thickBot="1" x14ac:dyDescent="0.25">
      <c r="A59" s="58"/>
      <c r="B59" s="41" t="s">
        <v>24</v>
      </c>
      <c r="C59" s="42">
        <f>SUM(C16:C58)</f>
        <v>10552</v>
      </c>
      <c r="D59" s="43">
        <f t="shared" ref="D59:E59" si="4">SUM(D16:D58)</f>
        <v>5248</v>
      </c>
      <c r="E59" s="43">
        <f t="shared" si="4"/>
        <v>15800</v>
      </c>
      <c r="F59" s="42">
        <f>SUM(F16:F58)</f>
        <v>5499</v>
      </c>
      <c r="G59" s="43">
        <f>SUM(G16:G58)</f>
        <v>2358</v>
      </c>
      <c r="H59" s="43">
        <f t="shared" ref="H59" si="5">SUM(H16:H58)</f>
        <v>7857</v>
      </c>
      <c r="I59" s="42">
        <f>SUM(I16:I58)</f>
        <v>5053</v>
      </c>
      <c r="J59" s="43">
        <f t="shared" ref="J59:K59" si="6">SUM(J16:J58)</f>
        <v>2890</v>
      </c>
      <c r="K59" s="77">
        <f t="shared" si="6"/>
        <v>7943</v>
      </c>
      <c r="L59" s="58"/>
    </row>
    <row r="60" spans="1:12" s="30" customFormat="1" x14ac:dyDescent="0.2">
      <c r="A60" s="56"/>
    </row>
    <row r="61" spans="1:12" x14ac:dyDescent="0.2">
      <c r="B61" s="23" t="s">
        <v>25</v>
      </c>
    </row>
    <row r="62" spans="1:12" x14ac:dyDescent="0.2">
      <c r="B62" s="23" t="s">
        <v>151</v>
      </c>
    </row>
  </sheetData>
  <mergeCells count="4">
    <mergeCell ref="I10:J10"/>
    <mergeCell ref="C14:E14"/>
    <mergeCell ref="F14:H14"/>
    <mergeCell ref="I14:K14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EF8C-B51B-471A-B36D-DE9B5A0A2382}">
  <dimension ref="B10:H35"/>
  <sheetViews>
    <sheetView workbookViewId="0"/>
  </sheetViews>
  <sheetFormatPr baseColWidth="10" defaultRowHeight="15" x14ac:dyDescent="0.25"/>
  <cols>
    <col min="1" max="1" width="11.42578125" style="2"/>
    <col min="2" max="2" width="41.42578125" style="2" customWidth="1"/>
    <col min="3" max="6" width="20.85546875" style="2" customWidth="1"/>
    <col min="7" max="7" width="11.42578125" style="2"/>
    <col min="8" max="8" width="13.85546875" style="2" bestFit="1" customWidth="1"/>
    <col min="9" max="9" width="11.42578125" style="2" customWidth="1"/>
    <col min="10" max="16384" width="11.42578125" style="2"/>
  </cols>
  <sheetData>
    <row r="10" spans="2:8" ht="24.75" customHeight="1" x14ac:dyDescent="0.25">
      <c r="B10" s="1"/>
      <c r="H10" s="3"/>
    </row>
    <row r="12" spans="2:8" ht="34.5" customHeight="1" thickBot="1" x14ac:dyDescent="0.3">
      <c r="B12" s="5" t="s">
        <v>0</v>
      </c>
      <c r="C12" s="5" t="s">
        <v>119</v>
      </c>
      <c r="D12" s="5" t="s">
        <v>118</v>
      </c>
      <c r="E12" s="5" t="s">
        <v>24</v>
      </c>
      <c r="F12" s="78" t="s">
        <v>164</v>
      </c>
    </row>
    <row r="13" spans="2:8" ht="15.75" thickBot="1" x14ac:dyDescent="0.3">
      <c r="B13" s="10" t="s">
        <v>165</v>
      </c>
      <c r="C13" s="11">
        <f>'Notarios por Provincia'!C16+'Notarios por Provincia'!C26+'Notarios por Provincia'!C63+'Notarios por Provincia'!C30+'Notarios por Provincia'!C33+'Notarios por Provincia'!C36+'Notarios por Provincia'!C38+'Notarios por Provincia'!C43+'Notarios por Provincia'!C64+'Notarios por Provincia'!C54</f>
        <v>180</v>
      </c>
      <c r="D13" s="12">
        <f>'Notarios por Provincia'!D16+'Notarios por Provincia'!D26+'Notarios por Provincia'!D63+'Notarios por Provincia'!D30+'Notarios por Provincia'!D33+'Notarios por Provincia'!D36+'Notarios por Provincia'!D38+'Notarios por Provincia'!D43+'Notarios por Provincia'!D64+'Notarios por Provincia'!D54</f>
        <v>297</v>
      </c>
      <c r="E13" s="12">
        <f>'Notarios por Provincia'!E16+'Notarios por Provincia'!E26+'Notarios por Provincia'!E63+'Notarios por Provincia'!E30+'Notarios por Provincia'!E33+'Notarios por Provincia'!E36+'Notarios por Provincia'!E38+'Notarios por Provincia'!E43+'Notarios por Provincia'!E64+'Notarios por Provincia'!E54</f>
        <v>477</v>
      </c>
      <c r="F13" s="47">
        <f>'Notarios por Provincia'!F16+'Notarios por Provincia'!F26+'Notarios por Provincia'!F63+'Notarios por Provincia'!F30+'Notarios por Provincia'!F33+'Notarios por Provincia'!F36+'Notarios por Provincia'!F38+'Notarios por Provincia'!F43+'Notarios por Provincia'!F64+'Notarios por Provincia'!F54</f>
        <v>23</v>
      </c>
      <c r="G13" s="79"/>
    </row>
    <row r="14" spans="2:8" ht="15.75" thickBot="1" x14ac:dyDescent="0.3">
      <c r="B14" s="10" t="s">
        <v>6</v>
      </c>
      <c r="C14" s="11">
        <f>'Notarios por Provincia'!C37+'Notarios por Provincia'!C57+'Notarios por Provincia'!C62</f>
        <v>38</v>
      </c>
      <c r="D14" s="12">
        <f>'Notarios por Provincia'!D37+'Notarios por Provincia'!D57+'Notarios por Provincia'!D62</f>
        <v>49</v>
      </c>
      <c r="E14" s="12">
        <f>'Notarios por Provincia'!E37+'Notarios por Provincia'!E57+'Notarios por Provincia'!E62</f>
        <v>87</v>
      </c>
      <c r="F14" s="12">
        <f>'Notarios por Provincia'!F37+'Notarios por Provincia'!F57+'Notarios por Provincia'!F62</f>
        <v>10</v>
      </c>
      <c r="G14" s="79"/>
    </row>
    <row r="15" spans="2:8" ht="15.75" thickBot="1" x14ac:dyDescent="0.3">
      <c r="B15" s="10" t="s">
        <v>34</v>
      </c>
      <c r="C15" s="11">
        <f>'Notarios por Provincia'!C18</f>
        <v>24</v>
      </c>
      <c r="D15" s="12">
        <f>'Notarios por Provincia'!D18</f>
        <v>37</v>
      </c>
      <c r="E15" s="12">
        <f>'Notarios por Provincia'!E18</f>
        <v>61</v>
      </c>
      <c r="F15" s="12">
        <f>'Notarios por Provincia'!F18</f>
        <v>10</v>
      </c>
      <c r="G15" s="79"/>
    </row>
    <row r="16" spans="2:8" ht="15.75" thickBot="1" x14ac:dyDescent="0.3">
      <c r="B16" s="10" t="s">
        <v>8</v>
      </c>
      <c r="C16" s="11">
        <f>'Notarios por Provincia'!C21</f>
        <v>30</v>
      </c>
      <c r="D16" s="12">
        <f>'Notarios por Provincia'!D21</f>
        <v>39</v>
      </c>
      <c r="E16" s="12">
        <f>'Notarios por Provincia'!E21</f>
        <v>69</v>
      </c>
      <c r="F16" s="12">
        <f>'Notarios por Provincia'!F21</f>
        <v>5</v>
      </c>
      <c r="G16" s="79"/>
    </row>
    <row r="17" spans="2:7" ht="15.75" thickBot="1" x14ac:dyDescent="0.3">
      <c r="B17" s="10" t="s">
        <v>9</v>
      </c>
      <c r="C17" s="11">
        <f>'Notarios por Provincia'!C52+'Notarios por Provincia'!C48</f>
        <v>31</v>
      </c>
      <c r="D17" s="12">
        <f>'Notarios por Provincia'!D52+'Notarios por Provincia'!D48</f>
        <v>61</v>
      </c>
      <c r="E17" s="12">
        <f>'Notarios por Provincia'!E52+'Notarios por Provincia'!E48</f>
        <v>92</v>
      </c>
      <c r="F17" s="12">
        <f>'Notarios por Provincia'!F52+'Notarios por Provincia'!F48</f>
        <v>7</v>
      </c>
      <c r="G17" s="79"/>
    </row>
    <row r="18" spans="2:7" ht="15.75" thickBot="1" x14ac:dyDescent="0.3">
      <c r="B18" s="10" t="s">
        <v>10</v>
      </c>
      <c r="C18" s="11">
        <f>'Notarios por Provincia'!C27</f>
        <v>13</v>
      </c>
      <c r="D18" s="12">
        <f>'Notarios por Provincia'!D27</f>
        <v>25</v>
      </c>
      <c r="E18" s="12">
        <f>'Notarios por Provincia'!E27</f>
        <v>38</v>
      </c>
      <c r="F18" s="12">
        <f>'Notarios por Provincia'!F27</f>
        <v>2</v>
      </c>
      <c r="G18" s="79"/>
    </row>
    <row r="19" spans="2:7" ht="15.75" thickBot="1" x14ac:dyDescent="0.3">
      <c r="B19" s="10" t="s">
        <v>11</v>
      </c>
      <c r="C19" s="11">
        <f>'Notarios por Provincia'!C14+'Notarios por Provincia'!C29+'Notarios por Provincia'!C31+'Notarios por Provincia'!C34+'Notarios por Provincia'!C58</f>
        <v>62</v>
      </c>
      <c r="D19" s="12">
        <f>'Notarios por Provincia'!D14+'Notarios por Provincia'!D29+'Notarios por Provincia'!D31+'Notarios por Provincia'!D34+'Notarios por Provincia'!D58</f>
        <v>62</v>
      </c>
      <c r="E19" s="12">
        <f>'Notarios por Provincia'!E14+'Notarios por Provincia'!E29+'Notarios por Provincia'!E31+'Notarios por Provincia'!E34+'Notarios por Provincia'!E58</f>
        <v>124</v>
      </c>
      <c r="F19" s="12">
        <f>'Notarios por Provincia'!F14+'Notarios por Provincia'!F29+'Notarios por Provincia'!F31+'Notarios por Provincia'!F34+'Notarios por Provincia'!F58</f>
        <v>12</v>
      </c>
      <c r="G19" s="79"/>
    </row>
    <row r="20" spans="2:7" ht="15.75" thickBot="1" x14ac:dyDescent="0.3">
      <c r="B20" s="10" t="s">
        <v>12</v>
      </c>
      <c r="C20" s="11">
        <f>'Notarios por Provincia'!C19+'Notarios por Provincia'!C24+'Notarios por Provincia'!C39+'Notarios por Provincia'!C47+'Notarios por Provincia'!C51+'Notarios por Provincia'!C53+'Notarios por Provincia'!C55+'Notarios por Provincia'!C60+'Notarios por Provincia'!C61</f>
        <v>66</v>
      </c>
      <c r="D20" s="12">
        <f>'Notarios por Provincia'!D19+'Notarios por Provincia'!D24+'Notarios por Provincia'!D39+'Notarios por Provincia'!D47+'Notarios por Provincia'!D51+'Notarios por Provincia'!D53+'Notarios por Provincia'!D55+'Notarios por Provincia'!D60+'Notarios por Provincia'!D61</f>
        <v>87</v>
      </c>
      <c r="E20" s="12">
        <f>'Notarios por Provincia'!E19+'Notarios por Provincia'!E24+'Notarios por Provincia'!E39+'Notarios por Provincia'!E47+'Notarios por Provincia'!E51+'Notarios por Provincia'!E53+'Notarios por Provincia'!E55+'Notarios por Provincia'!E60+'Notarios por Provincia'!E61</f>
        <v>153</v>
      </c>
      <c r="F20" s="12">
        <f>'Notarios por Provincia'!F19+'Notarios por Provincia'!F24+'Notarios por Provincia'!F39+'Notarios por Provincia'!F47+'Notarios por Provincia'!F51+'Notarios por Provincia'!F53+'Notarios por Provincia'!F55+'Notarios por Provincia'!F60+'Notarios por Provincia'!F61</f>
        <v>32</v>
      </c>
      <c r="G20" s="79"/>
    </row>
    <row r="21" spans="2:7" ht="15.75" thickBot="1" x14ac:dyDescent="0.3">
      <c r="B21" s="10" t="s">
        <v>13</v>
      </c>
      <c r="C21" s="11">
        <f>'Notarios por Provincia'!C22+'Notarios por Provincia'!C32+'Notarios por Provincia'!C40+'Notarios por Provincia'!C56</f>
        <v>153</v>
      </c>
      <c r="D21" s="12">
        <f>'Notarios por Provincia'!D22+'Notarios por Provincia'!D32+'Notarios por Provincia'!D40+'Notarios por Provincia'!D56</f>
        <v>277</v>
      </c>
      <c r="E21" s="12">
        <f>'Notarios por Provincia'!E22+'Notarios por Provincia'!E32+'Notarios por Provincia'!E40+'Notarios por Provincia'!E56</f>
        <v>430</v>
      </c>
      <c r="F21" s="12">
        <f>'Notarios por Provincia'!F22+'Notarios por Provincia'!F32+'Notarios por Provincia'!F40+'Notarios por Provincia'!F56</f>
        <v>63</v>
      </c>
      <c r="G21" s="79"/>
    </row>
    <row r="22" spans="2:7" ht="15.75" thickBot="1" x14ac:dyDescent="0.3">
      <c r="B22" s="10" t="s">
        <v>14</v>
      </c>
      <c r="C22" s="11">
        <f>'Notarios por Provincia'!C15+'Notarios por Provincia'!C28+'Notarios por Provincia'!C59</f>
        <v>104</v>
      </c>
      <c r="D22" s="12">
        <f>'Notarios por Provincia'!D15+'Notarios por Provincia'!D28+'Notarios por Provincia'!D59</f>
        <v>231</v>
      </c>
      <c r="E22" s="12">
        <f>'Notarios por Provincia'!E15+'Notarios por Provincia'!E28+'Notarios por Provincia'!E59</f>
        <v>335</v>
      </c>
      <c r="F22" s="12">
        <f>'Notarios por Provincia'!F15+'Notarios por Provincia'!F28+'Notarios por Provincia'!F59</f>
        <v>14</v>
      </c>
      <c r="G22" s="79"/>
    </row>
    <row r="23" spans="2:7" ht="15.75" thickBot="1" x14ac:dyDescent="0.3">
      <c r="B23" s="10" t="s">
        <v>15</v>
      </c>
      <c r="C23" s="11">
        <f>'Notarios por Provincia'!C20+'Notarios por Provincia'!C25</f>
        <v>29</v>
      </c>
      <c r="D23" s="12">
        <f>'Notarios por Provincia'!D20+'Notarios por Provincia'!D25</f>
        <v>41</v>
      </c>
      <c r="E23" s="12">
        <f>'Notarios por Provincia'!E20+'Notarios por Provincia'!E25</f>
        <v>70</v>
      </c>
      <c r="F23" s="12">
        <f>'Notarios por Provincia'!F20+'Notarios por Provincia'!F25</f>
        <v>7</v>
      </c>
      <c r="G23" s="79"/>
    </row>
    <row r="24" spans="2:7" ht="15.75" thickBot="1" x14ac:dyDescent="0.3">
      <c r="B24" s="10" t="s">
        <v>16</v>
      </c>
      <c r="C24" s="11">
        <f>'Notarios por Provincia'!C13+'Notarios por Provincia'!C41+'Notarios por Provincia'!C46+'Notarios por Provincia'!C49</f>
        <v>54</v>
      </c>
      <c r="D24" s="12">
        <f>'Notarios por Provincia'!D13+'Notarios por Provincia'!D41+'Notarios por Provincia'!D46+'Notarios por Provincia'!D49</f>
        <v>101</v>
      </c>
      <c r="E24" s="12">
        <f>'Notarios por Provincia'!E13+'Notarios por Provincia'!E41+'Notarios por Provincia'!E46+'Notarios por Provincia'!E49</f>
        <v>155</v>
      </c>
      <c r="F24" s="12">
        <f>'Notarios por Provincia'!F13+'Notarios por Provincia'!F41+'Notarios por Provincia'!F46+'Notarios por Provincia'!F49</f>
        <v>20</v>
      </c>
      <c r="G24" s="79"/>
    </row>
    <row r="25" spans="2:7" ht="21.75" customHeight="1" thickBot="1" x14ac:dyDescent="0.3">
      <c r="B25" s="10" t="s">
        <v>17</v>
      </c>
      <c r="C25" s="11">
        <f>'Notarios por Provincia'!C42</f>
        <v>79</v>
      </c>
      <c r="D25" s="12">
        <f>'Notarios por Provincia'!D42</f>
        <v>257</v>
      </c>
      <c r="E25" s="12">
        <f>'Notarios por Provincia'!E42</f>
        <v>336</v>
      </c>
      <c r="F25" s="12">
        <f>'Notarios por Provincia'!F42</f>
        <v>24</v>
      </c>
      <c r="G25" s="79"/>
    </row>
    <row r="26" spans="2:7" ht="15.75" thickBot="1" x14ac:dyDescent="0.3">
      <c r="B26" s="10" t="s">
        <v>18</v>
      </c>
      <c r="C26" s="11">
        <f>'Notarios por Provincia'!C44</f>
        <v>31</v>
      </c>
      <c r="D26" s="12">
        <f>'Notarios por Provincia'!D44</f>
        <v>53</v>
      </c>
      <c r="E26" s="12">
        <f>'Notarios por Provincia'!E44</f>
        <v>84</v>
      </c>
      <c r="F26" s="12">
        <f>'Notarios por Provincia'!F44</f>
        <v>0</v>
      </c>
      <c r="G26" s="79"/>
    </row>
    <row r="27" spans="2:7" ht="15.75" thickBot="1" x14ac:dyDescent="0.3">
      <c r="B27" s="10" t="s">
        <v>19</v>
      </c>
      <c r="C27" s="11">
        <f>'Notarios por Provincia'!C45</f>
        <v>13</v>
      </c>
      <c r="D27" s="12">
        <f>'Notarios por Provincia'!D45</f>
        <v>26</v>
      </c>
      <c r="E27" s="12">
        <f>'Notarios por Provincia'!E45</f>
        <v>39</v>
      </c>
      <c r="F27" s="12">
        <f>'Notarios por Provincia'!F45</f>
        <v>3</v>
      </c>
      <c r="G27" s="79"/>
    </row>
    <row r="28" spans="2:7" ht="15.75" thickBot="1" x14ac:dyDescent="0.3">
      <c r="B28" s="10" t="s">
        <v>20</v>
      </c>
      <c r="C28" s="11">
        <f>'Notarios por Provincia'!C17+'Notarios por Provincia'!C35+'Notarios por Provincia'!C23</f>
        <v>39</v>
      </c>
      <c r="D28" s="12">
        <f>'Notarios por Provincia'!D17+'Notarios por Provincia'!D35+'Notarios por Provincia'!D23</f>
        <v>88</v>
      </c>
      <c r="E28" s="12">
        <f>'Notarios por Provincia'!E17+'Notarios por Provincia'!E35+'Notarios por Provincia'!E23</f>
        <v>127</v>
      </c>
      <c r="F28" s="12">
        <f>'Notarios por Provincia'!F17+'Notarios por Provincia'!F35+'Notarios por Provincia'!F23</f>
        <v>6</v>
      </c>
      <c r="G28" s="79"/>
    </row>
    <row r="29" spans="2:7" ht="15.75" thickBot="1" x14ac:dyDescent="0.3">
      <c r="B29" s="10" t="s">
        <v>21</v>
      </c>
      <c r="C29" s="14">
        <f>'Notarios por Provincia'!C50</f>
        <v>3</v>
      </c>
      <c r="D29" s="15">
        <f>'Notarios por Provincia'!D50</f>
        <v>14</v>
      </c>
      <c r="E29" s="15">
        <f>'Notarios por Provincia'!E50</f>
        <v>17</v>
      </c>
      <c r="F29" s="17">
        <f>'Notarios por Provincia'!F50</f>
        <v>6</v>
      </c>
      <c r="G29" s="79"/>
    </row>
    <row r="30" spans="2:7" ht="33.75" customHeight="1" thickBot="1" x14ac:dyDescent="0.3">
      <c r="B30" s="18" t="s">
        <v>24</v>
      </c>
      <c r="C30" s="19">
        <f>SUM(C13:C29)</f>
        <v>949</v>
      </c>
      <c r="D30" s="20">
        <f t="shared" ref="D30:F30" si="0">SUM(D13:D29)</f>
        <v>1745</v>
      </c>
      <c r="E30" s="20">
        <f t="shared" si="0"/>
        <v>2694</v>
      </c>
      <c r="F30" s="21">
        <f t="shared" si="0"/>
        <v>244</v>
      </c>
    </row>
    <row r="31" spans="2:7" x14ac:dyDescent="0.25">
      <c r="B31" s="22"/>
      <c r="C31" s="22"/>
      <c r="D31" s="22"/>
      <c r="E31" s="22"/>
      <c r="F31" s="22"/>
    </row>
    <row r="32" spans="2:7" s="80" customFormat="1" x14ac:dyDescent="0.25">
      <c r="B32" s="80" t="s">
        <v>166</v>
      </c>
    </row>
    <row r="34" spans="2:2" x14ac:dyDescent="0.25">
      <c r="B34" s="23" t="s">
        <v>25</v>
      </c>
    </row>
    <row r="35" spans="2:2" x14ac:dyDescent="0.25">
      <c r="B35" s="23" t="s">
        <v>167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92D6-53BB-4999-8518-D7F374AED724}">
  <dimension ref="B10:H68"/>
  <sheetViews>
    <sheetView zoomScaleNormal="100" workbookViewId="0"/>
  </sheetViews>
  <sheetFormatPr baseColWidth="10" defaultRowHeight="15" x14ac:dyDescent="0.25"/>
  <cols>
    <col min="1" max="1" width="11.42578125" style="2"/>
    <col min="2" max="2" width="33.5703125" style="2" customWidth="1"/>
    <col min="3" max="6" width="20.85546875" style="2" customWidth="1"/>
    <col min="7" max="7" width="11.42578125" style="2"/>
    <col min="8" max="8" width="7.7109375" style="2" customWidth="1"/>
    <col min="9" max="16384" width="11.42578125" style="2"/>
  </cols>
  <sheetData>
    <row r="10" spans="2:8" ht="22.5" x14ac:dyDescent="0.25">
      <c r="B10" s="1"/>
      <c r="H10" s="3"/>
    </row>
    <row r="11" spans="2:8" ht="18" x14ac:dyDescent="0.25">
      <c r="B11" s="1"/>
    </row>
    <row r="12" spans="2:8" ht="33" customHeight="1" thickBot="1" x14ac:dyDescent="0.3">
      <c r="B12" s="5" t="s">
        <v>27</v>
      </c>
      <c r="C12" s="5" t="s">
        <v>119</v>
      </c>
      <c r="D12" s="5" t="s">
        <v>118</v>
      </c>
      <c r="E12" s="5" t="s">
        <v>24</v>
      </c>
      <c r="F12" s="24" t="s">
        <v>164</v>
      </c>
    </row>
    <row r="13" spans="2:8" ht="15.75" thickBot="1" x14ac:dyDescent="0.3">
      <c r="B13" s="10" t="s">
        <v>29</v>
      </c>
      <c r="C13" s="11">
        <v>21</v>
      </c>
      <c r="D13" s="12">
        <v>45</v>
      </c>
      <c r="E13" s="12">
        <f>SUM(C13:D13)</f>
        <v>66</v>
      </c>
      <c r="F13" s="12">
        <v>5</v>
      </c>
      <c r="G13" s="9"/>
    </row>
    <row r="14" spans="2:8" ht="15.75" thickBot="1" x14ac:dyDescent="0.3">
      <c r="B14" s="10" t="s">
        <v>30</v>
      </c>
      <c r="C14" s="11">
        <v>9</v>
      </c>
      <c r="D14" s="12">
        <v>14</v>
      </c>
      <c r="E14" s="12">
        <f t="shared" ref="E14:E64" si="0">SUM(C14:D14)</f>
        <v>23</v>
      </c>
      <c r="F14" s="12">
        <v>3</v>
      </c>
      <c r="G14" s="9"/>
    </row>
    <row r="15" spans="2:8" ht="15.75" thickBot="1" x14ac:dyDescent="0.3">
      <c r="B15" s="10" t="s">
        <v>31</v>
      </c>
      <c r="C15" s="11">
        <v>40</v>
      </c>
      <c r="D15" s="12">
        <v>90</v>
      </c>
      <c r="E15" s="12">
        <f t="shared" si="0"/>
        <v>130</v>
      </c>
      <c r="F15" s="12">
        <v>4</v>
      </c>
      <c r="G15" s="9"/>
    </row>
    <row r="16" spans="2:8" ht="15.75" thickBot="1" x14ac:dyDescent="0.3">
      <c r="B16" s="10" t="s">
        <v>32</v>
      </c>
      <c r="C16" s="11">
        <v>17</v>
      </c>
      <c r="D16" s="12">
        <v>30</v>
      </c>
      <c r="E16" s="12">
        <f t="shared" si="0"/>
        <v>47</v>
      </c>
      <c r="F16" s="12">
        <v>0</v>
      </c>
      <c r="G16" s="9"/>
    </row>
    <row r="17" spans="2:7" ht="15.75" thickBot="1" x14ac:dyDescent="0.3">
      <c r="B17" s="10" t="s">
        <v>33</v>
      </c>
      <c r="C17" s="11">
        <v>6</v>
      </c>
      <c r="D17" s="12">
        <v>10</v>
      </c>
      <c r="E17" s="12">
        <f t="shared" si="0"/>
        <v>16</v>
      </c>
      <c r="F17" s="12">
        <v>1</v>
      </c>
      <c r="G17" s="9"/>
    </row>
    <row r="18" spans="2:7" ht="15.75" thickBot="1" x14ac:dyDescent="0.3">
      <c r="B18" s="10" t="s">
        <v>34</v>
      </c>
      <c r="C18" s="11">
        <v>24</v>
      </c>
      <c r="D18" s="12">
        <v>37</v>
      </c>
      <c r="E18" s="12">
        <f t="shared" si="0"/>
        <v>61</v>
      </c>
      <c r="F18" s="12">
        <v>10</v>
      </c>
      <c r="G18" s="9"/>
    </row>
    <row r="19" spans="2:7" ht="15.75" thickBot="1" x14ac:dyDescent="0.3">
      <c r="B19" s="10" t="s">
        <v>35</v>
      </c>
      <c r="C19" s="11">
        <v>4</v>
      </c>
      <c r="D19" s="12">
        <v>7</v>
      </c>
      <c r="E19" s="12">
        <f t="shared" si="0"/>
        <v>11</v>
      </c>
      <c r="F19" s="12">
        <v>4</v>
      </c>
      <c r="G19" s="9"/>
    </row>
    <row r="20" spans="2:7" ht="15.75" thickBot="1" x14ac:dyDescent="0.3">
      <c r="B20" s="10" t="s">
        <v>36</v>
      </c>
      <c r="C20" s="11">
        <v>21</v>
      </c>
      <c r="D20" s="12">
        <v>23</v>
      </c>
      <c r="E20" s="12">
        <f t="shared" si="0"/>
        <v>44</v>
      </c>
      <c r="F20" s="12">
        <v>4</v>
      </c>
      <c r="G20" s="9"/>
    </row>
    <row r="21" spans="2:7" ht="15.75" thickBot="1" x14ac:dyDescent="0.3">
      <c r="B21" s="10" t="s">
        <v>37</v>
      </c>
      <c r="C21" s="11">
        <v>30</v>
      </c>
      <c r="D21" s="12">
        <v>39</v>
      </c>
      <c r="E21" s="12">
        <f t="shared" si="0"/>
        <v>69</v>
      </c>
      <c r="F21" s="12">
        <v>5</v>
      </c>
      <c r="G21" s="9"/>
    </row>
    <row r="22" spans="2:7" ht="15.75" thickBot="1" x14ac:dyDescent="0.3">
      <c r="B22" s="10" t="s">
        <v>38</v>
      </c>
      <c r="C22" s="11">
        <v>105</v>
      </c>
      <c r="D22" s="12">
        <v>204</v>
      </c>
      <c r="E22" s="12">
        <f t="shared" si="0"/>
        <v>309</v>
      </c>
      <c r="F22" s="12">
        <v>30</v>
      </c>
      <c r="G22" s="9"/>
    </row>
    <row r="23" spans="2:7" ht="15.75" thickBot="1" x14ac:dyDescent="0.3">
      <c r="B23" s="10" t="s">
        <v>39</v>
      </c>
      <c r="C23" s="11">
        <v>18</v>
      </c>
      <c r="D23" s="12">
        <v>48</v>
      </c>
      <c r="E23" s="12">
        <f t="shared" si="0"/>
        <v>66</v>
      </c>
      <c r="F23" s="12">
        <v>3</v>
      </c>
      <c r="G23" s="9"/>
    </row>
    <row r="24" spans="2:7" ht="15.75" thickBot="1" x14ac:dyDescent="0.3">
      <c r="B24" s="10" t="s">
        <v>40</v>
      </c>
      <c r="C24" s="11">
        <v>10</v>
      </c>
      <c r="D24" s="12">
        <v>13</v>
      </c>
      <c r="E24" s="12">
        <f t="shared" si="0"/>
        <v>23</v>
      </c>
      <c r="F24" s="12">
        <v>7</v>
      </c>
      <c r="G24" s="9"/>
    </row>
    <row r="25" spans="2:7" ht="15.75" thickBot="1" x14ac:dyDescent="0.3">
      <c r="B25" s="10" t="s">
        <v>41</v>
      </c>
      <c r="C25" s="11">
        <v>8</v>
      </c>
      <c r="D25" s="12">
        <v>18</v>
      </c>
      <c r="E25" s="12">
        <f t="shared" si="0"/>
        <v>26</v>
      </c>
      <c r="F25" s="12">
        <v>3</v>
      </c>
      <c r="G25" s="9"/>
    </row>
    <row r="26" spans="2:7" ht="15.75" thickBot="1" x14ac:dyDescent="0.3">
      <c r="B26" s="10" t="s">
        <v>42</v>
      </c>
      <c r="C26" s="11">
        <v>23</v>
      </c>
      <c r="D26" s="12">
        <v>37</v>
      </c>
      <c r="E26" s="12">
        <f t="shared" si="0"/>
        <v>60</v>
      </c>
      <c r="F26" s="12">
        <v>3</v>
      </c>
      <c r="G26" s="9"/>
    </row>
    <row r="27" spans="2:7" ht="15.75" thickBot="1" x14ac:dyDescent="0.3">
      <c r="B27" s="10" t="s">
        <v>10</v>
      </c>
      <c r="C27" s="11">
        <v>13</v>
      </c>
      <c r="D27" s="12">
        <v>25</v>
      </c>
      <c r="E27" s="12">
        <f t="shared" si="0"/>
        <v>38</v>
      </c>
      <c r="F27" s="12">
        <v>2</v>
      </c>
      <c r="G27" s="9"/>
    </row>
    <row r="28" spans="2:7" ht="15.75" thickBot="1" x14ac:dyDescent="0.3">
      <c r="B28" s="10" t="s">
        <v>43</v>
      </c>
      <c r="C28" s="11">
        <v>17</v>
      </c>
      <c r="D28" s="12">
        <v>26</v>
      </c>
      <c r="E28" s="12">
        <f t="shared" si="0"/>
        <v>43</v>
      </c>
      <c r="F28" s="12">
        <v>4</v>
      </c>
      <c r="G28" s="9"/>
    </row>
    <row r="29" spans="2:7" ht="15.75" thickBot="1" x14ac:dyDescent="0.3">
      <c r="B29" s="10" t="s">
        <v>44</v>
      </c>
      <c r="C29" s="11">
        <v>17</v>
      </c>
      <c r="D29" s="12">
        <v>17</v>
      </c>
      <c r="E29" s="12">
        <f t="shared" si="0"/>
        <v>34</v>
      </c>
      <c r="F29" s="12">
        <v>3</v>
      </c>
      <c r="G29" s="9"/>
    </row>
    <row r="30" spans="2:7" ht="15.75" thickBot="1" x14ac:dyDescent="0.3">
      <c r="B30" s="10" t="s">
        <v>45</v>
      </c>
      <c r="C30" s="11">
        <v>27</v>
      </c>
      <c r="D30" s="12">
        <v>26</v>
      </c>
      <c r="E30" s="12">
        <f t="shared" si="0"/>
        <v>53</v>
      </c>
      <c r="F30" s="12">
        <v>5</v>
      </c>
      <c r="G30" s="9"/>
    </row>
    <row r="31" spans="2:7" ht="15.75" thickBot="1" x14ac:dyDescent="0.3">
      <c r="B31" s="10" t="s">
        <v>46</v>
      </c>
      <c r="C31" s="11">
        <v>5</v>
      </c>
      <c r="D31" s="12">
        <v>7</v>
      </c>
      <c r="E31" s="12">
        <f t="shared" si="0"/>
        <v>12</v>
      </c>
      <c r="F31" s="12">
        <v>2</v>
      </c>
      <c r="G31" s="9"/>
    </row>
    <row r="32" spans="2:7" ht="15.75" thickBot="1" x14ac:dyDescent="0.3">
      <c r="B32" s="10" t="s">
        <v>48</v>
      </c>
      <c r="C32" s="11">
        <v>18</v>
      </c>
      <c r="D32" s="12">
        <v>29</v>
      </c>
      <c r="E32" s="12">
        <f t="shared" si="0"/>
        <v>47</v>
      </c>
      <c r="F32" s="12">
        <v>12</v>
      </c>
      <c r="G32" s="9"/>
    </row>
    <row r="33" spans="2:7" ht="15.75" thickBot="1" x14ac:dyDescent="0.3">
      <c r="B33" s="10" t="s">
        <v>49</v>
      </c>
      <c r="C33" s="11">
        <v>15</v>
      </c>
      <c r="D33" s="12">
        <v>36</v>
      </c>
      <c r="E33" s="12">
        <f t="shared" si="0"/>
        <v>51</v>
      </c>
      <c r="F33" s="12">
        <v>4</v>
      </c>
      <c r="G33" s="9"/>
    </row>
    <row r="34" spans="2:7" ht="15.75" thickBot="1" x14ac:dyDescent="0.3">
      <c r="B34" s="10" t="s">
        <v>50</v>
      </c>
      <c r="C34" s="11">
        <v>9</v>
      </c>
      <c r="D34" s="12">
        <v>5</v>
      </c>
      <c r="E34" s="12">
        <f t="shared" si="0"/>
        <v>14</v>
      </c>
      <c r="F34" s="12">
        <v>2</v>
      </c>
      <c r="G34" s="9"/>
    </row>
    <row r="35" spans="2:7" ht="15.75" thickBot="1" x14ac:dyDescent="0.3">
      <c r="B35" s="10" t="s">
        <v>47</v>
      </c>
      <c r="C35" s="11">
        <v>15</v>
      </c>
      <c r="D35" s="12">
        <v>30</v>
      </c>
      <c r="E35" s="12">
        <f t="shared" si="0"/>
        <v>45</v>
      </c>
      <c r="F35" s="12">
        <v>2</v>
      </c>
      <c r="G35" s="9"/>
    </row>
    <row r="36" spans="2:7" ht="15.75" thickBot="1" x14ac:dyDescent="0.3">
      <c r="B36" s="10" t="s">
        <v>51</v>
      </c>
      <c r="C36" s="11">
        <v>15</v>
      </c>
      <c r="D36" s="12">
        <v>17</v>
      </c>
      <c r="E36" s="12">
        <f t="shared" si="0"/>
        <v>32</v>
      </c>
      <c r="F36" s="12">
        <v>3</v>
      </c>
      <c r="G36" s="9"/>
    </row>
    <row r="37" spans="2:7" ht="15.75" thickBot="1" x14ac:dyDescent="0.3">
      <c r="B37" s="10" t="s">
        <v>52</v>
      </c>
      <c r="C37" s="11">
        <v>13</v>
      </c>
      <c r="D37" s="12">
        <v>7</v>
      </c>
      <c r="E37" s="12">
        <f t="shared" si="0"/>
        <v>20</v>
      </c>
      <c r="F37" s="12">
        <v>3</v>
      </c>
      <c r="G37" s="9"/>
    </row>
    <row r="38" spans="2:7" ht="15.75" thickBot="1" x14ac:dyDescent="0.3">
      <c r="B38" s="10" t="s">
        <v>53</v>
      </c>
      <c r="C38" s="11">
        <v>28</v>
      </c>
      <c r="D38" s="12">
        <v>18</v>
      </c>
      <c r="E38" s="12">
        <f t="shared" si="0"/>
        <v>46</v>
      </c>
      <c r="F38" s="12">
        <v>2</v>
      </c>
      <c r="G38" s="9"/>
    </row>
    <row r="39" spans="2:7" ht="15.75" thickBot="1" x14ac:dyDescent="0.3">
      <c r="B39" s="10" t="s">
        <v>54</v>
      </c>
      <c r="C39" s="11">
        <v>7</v>
      </c>
      <c r="D39" s="12">
        <v>21</v>
      </c>
      <c r="E39" s="12">
        <f t="shared" si="0"/>
        <v>28</v>
      </c>
      <c r="F39" s="12">
        <v>7</v>
      </c>
      <c r="G39" s="9"/>
    </row>
    <row r="40" spans="2:7" ht="15.75" thickBot="1" x14ac:dyDescent="0.3">
      <c r="B40" s="10" t="s">
        <v>55</v>
      </c>
      <c r="C40" s="11">
        <v>11</v>
      </c>
      <c r="D40" s="12">
        <v>18</v>
      </c>
      <c r="E40" s="12">
        <f t="shared" si="0"/>
        <v>29</v>
      </c>
      <c r="F40" s="12">
        <v>5</v>
      </c>
      <c r="G40" s="9"/>
    </row>
    <row r="41" spans="2:7" ht="15.75" thickBot="1" x14ac:dyDescent="0.3">
      <c r="B41" s="10" t="s">
        <v>56</v>
      </c>
      <c r="C41" s="11">
        <v>8</v>
      </c>
      <c r="D41" s="12">
        <v>12</v>
      </c>
      <c r="E41" s="12">
        <f t="shared" si="0"/>
        <v>20</v>
      </c>
      <c r="F41" s="12">
        <v>10</v>
      </c>
      <c r="G41" s="9"/>
    </row>
    <row r="42" spans="2:7" ht="15.75" thickBot="1" x14ac:dyDescent="0.3">
      <c r="B42" s="10" t="s">
        <v>57</v>
      </c>
      <c r="C42" s="11">
        <v>79</v>
      </c>
      <c r="D42" s="12">
        <v>257</v>
      </c>
      <c r="E42" s="12">
        <f t="shared" si="0"/>
        <v>336</v>
      </c>
      <c r="F42" s="12">
        <v>24</v>
      </c>
      <c r="G42" s="9"/>
    </row>
    <row r="43" spans="2:7" ht="15.75" thickBot="1" x14ac:dyDescent="0.3">
      <c r="B43" s="10" t="s">
        <v>58</v>
      </c>
      <c r="C43" s="11">
        <v>24</v>
      </c>
      <c r="D43" s="12">
        <v>65</v>
      </c>
      <c r="E43" s="12">
        <f t="shared" si="0"/>
        <v>89</v>
      </c>
      <c r="F43" s="12">
        <v>3</v>
      </c>
      <c r="G43" s="9"/>
    </row>
    <row r="44" spans="2:7" ht="15.75" thickBot="1" x14ac:dyDescent="0.3">
      <c r="B44" s="10" t="s">
        <v>59</v>
      </c>
      <c r="C44" s="11">
        <v>31</v>
      </c>
      <c r="D44" s="12">
        <v>53</v>
      </c>
      <c r="E44" s="12">
        <f t="shared" si="0"/>
        <v>84</v>
      </c>
      <c r="F44" s="12">
        <v>0</v>
      </c>
      <c r="G44" s="9"/>
    </row>
    <row r="45" spans="2:7" ht="15.75" thickBot="1" x14ac:dyDescent="0.3">
      <c r="B45" s="10" t="s">
        <v>60</v>
      </c>
      <c r="C45" s="11">
        <v>13</v>
      </c>
      <c r="D45" s="12">
        <v>26</v>
      </c>
      <c r="E45" s="12">
        <f t="shared" si="0"/>
        <v>39</v>
      </c>
      <c r="F45" s="12">
        <v>3</v>
      </c>
      <c r="G45" s="9"/>
    </row>
    <row r="46" spans="2:7" ht="15.75" thickBot="1" x14ac:dyDescent="0.3">
      <c r="B46" s="10" t="s">
        <v>61</v>
      </c>
      <c r="C46" s="11">
        <v>7</v>
      </c>
      <c r="D46" s="12">
        <v>10</v>
      </c>
      <c r="E46" s="12">
        <f t="shared" si="0"/>
        <v>17</v>
      </c>
      <c r="F46" s="12">
        <v>3</v>
      </c>
      <c r="G46" s="9"/>
    </row>
    <row r="47" spans="2:7" ht="15.75" thickBot="1" x14ac:dyDescent="0.3">
      <c r="B47" s="10" t="s">
        <v>62</v>
      </c>
      <c r="C47" s="11">
        <v>6</v>
      </c>
      <c r="D47" s="12">
        <v>6</v>
      </c>
      <c r="E47" s="12">
        <f t="shared" si="0"/>
        <v>12</v>
      </c>
      <c r="F47" s="12">
        <v>6</v>
      </c>
      <c r="G47" s="9"/>
    </row>
    <row r="48" spans="2:7" ht="15.75" thickBot="1" x14ac:dyDescent="0.3">
      <c r="B48" s="10" t="s">
        <v>63</v>
      </c>
      <c r="C48" s="11">
        <v>17</v>
      </c>
      <c r="D48" s="12">
        <v>33</v>
      </c>
      <c r="E48" s="12">
        <f t="shared" si="0"/>
        <v>50</v>
      </c>
      <c r="F48" s="12">
        <v>1</v>
      </c>
      <c r="G48" s="9"/>
    </row>
    <row r="49" spans="2:7" ht="15.75" thickBot="1" x14ac:dyDescent="0.3">
      <c r="B49" s="10" t="s">
        <v>64</v>
      </c>
      <c r="C49" s="11">
        <v>18</v>
      </c>
      <c r="D49" s="12">
        <v>34</v>
      </c>
      <c r="E49" s="12">
        <f t="shared" si="0"/>
        <v>52</v>
      </c>
      <c r="F49" s="12">
        <v>2</v>
      </c>
      <c r="G49" s="9"/>
    </row>
    <row r="50" spans="2:7" ht="15.75" thickBot="1" x14ac:dyDescent="0.3">
      <c r="B50" s="10" t="s">
        <v>21</v>
      </c>
      <c r="C50" s="11">
        <v>3</v>
      </c>
      <c r="D50" s="12">
        <v>14</v>
      </c>
      <c r="E50" s="12">
        <f t="shared" si="0"/>
        <v>17</v>
      </c>
      <c r="F50" s="12">
        <v>6</v>
      </c>
      <c r="G50" s="9"/>
    </row>
    <row r="51" spans="2:7" ht="15.75" thickBot="1" x14ac:dyDescent="0.3">
      <c r="B51" s="10" t="s">
        <v>65</v>
      </c>
      <c r="C51" s="11">
        <v>7</v>
      </c>
      <c r="D51" s="12">
        <v>13</v>
      </c>
      <c r="E51" s="12">
        <f t="shared" si="0"/>
        <v>20</v>
      </c>
      <c r="F51" s="12">
        <v>5</v>
      </c>
      <c r="G51" s="9"/>
    </row>
    <row r="52" spans="2:7" ht="15.75" thickBot="1" x14ac:dyDescent="0.3">
      <c r="B52" s="10" t="s">
        <v>66</v>
      </c>
      <c r="C52" s="11">
        <v>14</v>
      </c>
      <c r="D52" s="12">
        <v>28</v>
      </c>
      <c r="E52" s="12">
        <f t="shared" si="0"/>
        <v>42</v>
      </c>
      <c r="F52" s="12">
        <v>6</v>
      </c>
      <c r="G52" s="9"/>
    </row>
    <row r="53" spans="2:7" ht="15.75" thickBot="1" x14ac:dyDescent="0.3">
      <c r="B53" s="10" t="s">
        <v>67</v>
      </c>
      <c r="C53" s="11">
        <v>6</v>
      </c>
      <c r="D53" s="12">
        <v>3</v>
      </c>
      <c r="E53" s="12">
        <f t="shared" si="0"/>
        <v>9</v>
      </c>
      <c r="F53" s="12">
        <v>0</v>
      </c>
      <c r="G53" s="9"/>
    </row>
    <row r="54" spans="2:7" ht="15.75" thickBot="1" x14ac:dyDescent="0.3">
      <c r="B54" s="10" t="s">
        <v>68</v>
      </c>
      <c r="C54" s="11">
        <v>31</v>
      </c>
      <c r="D54" s="12">
        <v>62</v>
      </c>
      <c r="E54" s="12">
        <f t="shared" si="0"/>
        <v>93</v>
      </c>
      <c r="F54" s="12">
        <v>3</v>
      </c>
      <c r="G54" s="9"/>
    </row>
    <row r="55" spans="2:7" ht="15.75" thickBot="1" x14ac:dyDescent="0.3">
      <c r="B55" s="10" t="s">
        <v>69</v>
      </c>
      <c r="C55" s="11">
        <v>2</v>
      </c>
      <c r="D55" s="12">
        <v>4</v>
      </c>
      <c r="E55" s="12">
        <f t="shared" si="0"/>
        <v>6</v>
      </c>
      <c r="F55" s="12">
        <v>2</v>
      </c>
      <c r="G55" s="9"/>
    </row>
    <row r="56" spans="2:7" ht="15.75" thickBot="1" x14ac:dyDescent="0.3">
      <c r="B56" s="10" t="s">
        <v>70</v>
      </c>
      <c r="C56" s="11">
        <v>19</v>
      </c>
      <c r="D56" s="12">
        <v>26</v>
      </c>
      <c r="E56" s="12">
        <f t="shared" si="0"/>
        <v>45</v>
      </c>
      <c r="F56" s="12">
        <v>16</v>
      </c>
      <c r="G56" s="9"/>
    </row>
    <row r="57" spans="2:7" ht="15.75" thickBot="1" x14ac:dyDescent="0.3">
      <c r="B57" s="10" t="s">
        <v>71</v>
      </c>
      <c r="C57" s="11">
        <v>6</v>
      </c>
      <c r="D57" s="12">
        <v>6</v>
      </c>
      <c r="E57" s="12">
        <f t="shared" si="0"/>
        <v>12</v>
      </c>
      <c r="F57" s="12">
        <v>4</v>
      </c>
      <c r="G57" s="9"/>
    </row>
    <row r="58" spans="2:7" ht="15.75" thickBot="1" x14ac:dyDescent="0.3">
      <c r="B58" s="10" t="s">
        <v>72</v>
      </c>
      <c r="C58" s="11">
        <v>22</v>
      </c>
      <c r="D58" s="12">
        <v>19</v>
      </c>
      <c r="E58" s="12">
        <f t="shared" si="0"/>
        <v>41</v>
      </c>
      <c r="F58" s="12">
        <v>2</v>
      </c>
      <c r="G58" s="9"/>
    </row>
    <row r="59" spans="2:7" ht="15.75" thickBot="1" x14ac:dyDescent="0.3">
      <c r="B59" s="10" t="s">
        <v>146</v>
      </c>
      <c r="C59" s="11">
        <v>47</v>
      </c>
      <c r="D59" s="12">
        <v>115</v>
      </c>
      <c r="E59" s="12">
        <f t="shared" si="0"/>
        <v>162</v>
      </c>
      <c r="F59" s="12">
        <v>6</v>
      </c>
      <c r="G59" s="9"/>
    </row>
    <row r="60" spans="2:7" ht="15.75" thickBot="1" x14ac:dyDescent="0.3">
      <c r="B60" s="10" t="s">
        <v>74</v>
      </c>
      <c r="C60" s="11">
        <v>16</v>
      </c>
      <c r="D60" s="12">
        <v>15</v>
      </c>
      <c r="E60" s="12">
        <f t="shared" si="0"/>
        <v>31</v>
      </c>
      <c r="F60" s="12">
        <v>0</v>
      </c>
      <c r="G60" s="9"/>
    </row>
    <row r="61" spans="2:7" ht="15.75" thickBot="1" x14ac:dyDescent="0.3">
      <c r="B61" s="10" t="s">
        <v>75</v>
      </c>
      <c r="C61" s="11">
        <v>8</v>
      </c>
      <c r="D61" s="12">
        <v>5</v>
      </c>
      <c r="E61" s="12">
        <f t="shared" si="0"/>
        <v>13</v>
      </c>
      <c r="F61" s="12">
        <v>1</v>
      </c>
      <c r="G61" s="9"/>
    </row>
    <row r="62" spans="2:7" ht="15.75" thickBot="1" x14ac:dyDescent="0.3">
      <c r="B62" s="10" t="s">
        <v>76</v>
      </c>
      <c r="C62" s="11">
        <v>19</v>
      </c>
      <c r="D62" s="12">
        <v>36</v>
      </c>
      <c r="E62" s="12">
        <f t="shared" si="0"/>
        <v>55</v>
      </c>
      <c r="F62" s="12">
        <v>3</v>
      </c>
      <c r="G62" s="9"/>
    </row>
    <row r="63" spans="2:7" ht="15.75" thickBot="1" x14ac:dyDescent="0.3">
      <c r="B63" s="10" t="s">
        <v>22</v>
      </c>
      <c r="C63" s="11">
        <v>0</v>
      </c>
      <c r="D63" s="12">
        <v>3</v>
      </c>
      <c r="E63" s="12">
        <f t="shared" si="0"/>
        <v>3</v>
      </c>
      <c r="F63" s="12">
        <v>0</v>
      </c>
      <c r="G63" s="9"/>
    </row>
    <row r="64" spans="2:7" ht="15.75" thickBot="1" x14ac:dyDescent="0.3">
      <c r="B64" s="10" t="s">
        <v>23</v>
      </c>
      <c r="C64" s="14">
        <v>0</v>
      </c>
      <c r="D64" s="15">
        <v>3</v>
      </c>
      <c r="E64" s="15">
        <f t="shared" si="0"/>
        <v>3</v>
      </c>
      <c r="F64" s="15">
        <v>0</v>
      </c>
      <c r="G64" s="9"/>
    </row>
    <row r="65" spans="2:7" ht="33.75" customHeight="1" x14ac:dyDescent="0.25">
      <c r="B65" s="81" t="s">
        <v>28</v>
      </c>
      <c r="C65" s="82">
        <f>SUM(C13:C64)</f>
        <v>949</v>
      </c>
      <c r="D65" s="83">
        <f t="shared" ref="D65:F65" si="1">SUM(D13:D64)</f>
        <v>1745</v>
      </c>
      <c r="E65" s="83">
        <f t="shared" si="1"/>
        <v>2694</v>
      </c>
      <c r="F65" s="82">
        <f t="shared" si="1"/>
        <v>244</v>
      </c>
      <c r="G65" s="84"/>
    </row>
    <row r="66" spans="2:7" x14ac:dyDescent="0.25">
      <c r="B66" s="22"/>
      <c r="C66" s="22"/>
      <c r="D66" s="22"/>
      <c r="E66" s="22"/>
      <c r="F66" s="22"/>
    </row>
    <row r="67" spans="2:7" x14ac:dyDescent="0.25">
      <c r="B67" s="23" t="s">
        <v>25</v>
      </c>
    </row>
    <row r="68" spans="2:7" x14ac:dyDescent="0.25">
      <c r="B68" s="23" t="s">
        <v>167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E27D-E50A-41DD-8CA6-15D1244AD880}">
  <dimension ref="B10:I36"/>
  <sheetViews>
    <sheetView workbookViewId="0"/>
  </sheetViews>
  <sheetFormatPr baseColWidth="10" defaultRowHeight="14.25" x14ac:dyDescent="0.2"/>
  <cols>
    <col min="1" max="1" width="11.42578125" style="25"/>
    <col min="2" max="2" width="48.140625" style="25" customWidth="1"/>
    <col min="3" max="5" width="20.85546875" style="25" customWidth="1"/>
    <col min="6" max="7" width="11.42578125" style="25"/>
    <col min="8" max="8" width="15.140625" style="25" customWidth="1"/>
    <col min="9" max="16384" width="11.42578125" style="25"/>
  </cols>
  <sheetData>
    <row r="10" spans="2:9" ht="22.5" customHeight="1" x14ac:dyDescent="0.25">
      <c r="B10" s="2"/>
      <c r="H10" s="3"/>
    </row>
    <row r="12" spans="2:9" ht="15" x14ac:dyDescent="0.2">
      <c r="B12" s="45"/>
    </row>
    <row r="13" spans="2:9" ht="35.25" customHeight="1" thickBot="1" x14ac:dyDescent="0.25">
      <c r="B13" s="5" t="s">
        <v>0</v>
      </c>
      <c r="C13" s="5" t="s">
        <v>118</v>
      </c>
      <c r="D13" s="5" t="s">
        <v>119</v>
      </c>
      <c r="E13" s="24" t="s">
        <v>24</v>
      </c>
    </row>
    <row r="14" spans="2:9" ht="15.75" thickBot="1" x14ac:dyDescent="0.3">
      <c r="B14" s="10" t="s">
        <v>168</v>
      </c>
      <c r="C14" s="11">
        <v>110</v>
      </c>
      <c r="D14" s="12">
        <v>88</v>
      </c>
      <c r="E14" s="12">
        <f>SUM(C14:D14)</f>
        <v>198</v>
      </c>
      <c r="F14" s="48"/>
      <c r="G14" s="2"/>
      <c r="H14" s="2"/>
      <c r="I14" s="2"/>
    </row>
    <row r="15" spans="2:9" ht="15.75" thickBot="1" x14ac:dyDescent="0.3">
      <c r="B15" s="10" t="s">
        <v>6</v>
      </c>
      <c r="C15" s="11">
        <v>16</v>
      </c>
      <c r="D15" s="12">
        <v>20</v>
      </c>
      <c r="E15" s="12">
        <f t="shared" ref="E15:E30" si="0">SUM(C15:D15)</f>
        <v>36</v>
      </c>
      <c r="F15" s="48"/>
      <c r="G15" s="2"/>
      <c r="H15" s="2"/>
      <c r="I15" s="2"/>
    </row>
    <row r="16" spans="2:9" ht="15.75" thickBot="1" x14ac:dyDescent="0.3">
      <c r="B16" s="10" t="s">
        <v>34</v>
      </c>
      <c r="C16" s="11">
        <v>11</v>
      </c>
      <c r="D16" s="12">
        <v>9</v>
      </c>
      <c r="E16" s="12">
        <f t="shared" si="0"/>
        <v>20</v>
      </c>
      <c r="F16" s="48"/>
      <c r="G16" s="2"/>
      <c r="H16" s="2"/>
      <c r="I16" s="2"/>
    </row>
    <row r="17" spans="2:9" ht="15.75" thickBot="1" x14ac:dyDescent="0.3">
      <c r="B17" s="10" t="s">
        <v>8</v>
      </c>
      <c r="C17" s="11">
        <v>23</v>
      </c>
      <c r="D17" s="12">
        <v>7</v>
      </c>
      <c r="E17" s="12">
        <f t="shared" si="0"/>
        <v>30</v>
      </c>
      <c r="F17" s="48"/>
      <c r="G17" s="2"/>
      <c r="H17" s="2"/>
      <c r="I17" s="2"/>
    </row>
    <row r="18" spans="2:9" ht="15.75" thickBot="1" x14ac:dyDescent="0.3">
      <c r="B18" s="10" t="s">
        <v>9</v>
      </c>
      <c r="C18" s="11">
        <v>28</v>
      </c>
      <c r="D18" s="12">
        <v>12</v>
      </c>
      <c r="E18" s="12">
        <f t="shared" si="0"/>
        <v>40</v>
      </c>
      <c r="F18" s="48"/>
      <c r="G18" s="2"/>
      <c r="H18" s="2"/>
      <c r="I18" s="2"/>
    </row>
    <row r="19" spans="2:9" ht="15.75" thickBot="1" x14ac:dyDescent="0.3">
      <c r="B19" s="10" t="s">
        <v>10</v>
      </c>
      <c r="C19" s="11">
        <v>6</v>
      </c>
      <c r="D19" s="12">
        <v>7</v>
      </c>
      <c r="E19" s="12">
        <f t="shared" si="0"/>
        <v>13</v>
      </c>
      <c r="F19" s="48"/>
      <c r="G19" s="2"/>
      <c r="H19" s="2"/>
      <c r="I19" s="2"/>
    </row>
    <row r="20" spans="2:9" ht="15.75" thickBot="1" x14ac:dyDescent="0.3">
      <c r="B20" s="10" t="s">
        <v>11</v>
      </c>
      <c r="C20" s="11">
        <v>29</v>
      </c>
      <c r="D20" s="12">
        <v>28</v>
      </c>
      <c r="E20" s="12">
        <f t="shared" si="0"/>
        <v>57</v>
      </c>
      <c r="F20" s="48"/>
      <c r="G20" s="2"/>
      <c r="H20" s="2"/>
      <c r="I20" s="2"/>
    </row>
    <row r="21" spans="2:9" ht="15.75" thickBot="1" x14ac:dyDescent="0.3">
      <c r="B21" s="10" t="s">
        <v>12</v>
      </c>
      <c r="C21" s="11">
        <v>35</v>
      </c>
      <c r="D21" s="12">
        <v>34</v>
      </c>
      <c r="E21" s="12">
        <f t="shared" si="0"/>
        <v>69</v>
      </c>
      <c r="F21" s="48"/>
      <c r="G21" s="2"/>
      <c r="H21" s="2"/>
      <c r="I21" s="2"/>
    </row>
    <row r="22" spans="2:9" ht="15.75" thickBot="1" x14ac:dyDescent="0.3">
      <c r="B22" s="10" t="s">
        <v>13</v>
      </c>
      <c r="C22" s="11">
        <v>81</v>
      </c>
      <c r="D22" s="12">
        <v>76</v>
      </c>
      <c r="E22" s="12">
        <f t="shared" si="0"/>
        <v>157</v>
      </c>
      <c r="F22" s="48"/>
      <c r="G22" s="2"/>
      <c r="H22" s="2"/>
      <c r="I22" s="2"/>
    </row>
    <row r="23" spans="2:9" ht="15.75" thickBot="1" x14ac:dyDescent="0.3">
      <c r="B23" s="10" t="s">
        <v>14</v>
      </c>
      <c r="C23" s="11">
        <v>54</v>
      </c>
      <c r="D23" s="12">
        <v>87</v>
      </c>
      <c r="E23" s="12">
        <f t="shared" si="0"/>
        <v>141</v>
      </c>
      <c r="F23" s="48"/>
      <c r="G23" s="2"/>
      <c r="H23" s="2"/>
      <c r="I23" s="2"/>
    </row>
    <row r="24" spans="2:9" ht="15.75" thickBot="1" x14ac:dyDescent="0.3">
      <c r="B24" s="10" t="s">
        <v>15</v>
      </c>
      <c r="C24" s="11">
        <v>14</v>
      </c>
      <c r="D24" s="12">
        <v>13</v>
      </c>
      <c r="E24" s="12">
        <f t="shared" si="0"/>
        <v>27</v>
      </c>
      <c r="F24" s="48"/>
      <c r="G24" s="2"/>
      <c r="H24" s="2"/>
      <c r="I24" s="2"/>
    </row>
    <row r="25" spans="2:9" ht="15.75" thickBot="1" x14ac:dyDescent="0.3">
      <c r="B25" s="10" t="s">
        <v>16</v>
      </c>
      <c r="C25" s="11">
        <v>19</v>
      </c>
      <c r="D25" s="12">
        <v>33</v>
      </c>
      <c r="E25" s="12">
        <f t="shared" si="0"/>
        <v>52</v>
      </c>
      <c r="F25" s="48"/>
      <c r="G25" s="2"/>
      <c r="H25" s="2"/>
      <c r="I25" s="2"/>
    </row>
    <row r="26" spans="2:9" ht="15.75" thickBot="1" x14ac:dyDescent="0.3">
      <c r="B26" s="10" t="s">
        <v>17</v>
      </c>
      <c r="C26" s="11">
        <v>67</v>
      </c>
      <c r="D26" s="12">
        <v>76</v>
      </c>
      <c r="E26" s="12">
        <f t="shared" si="0"/>
        <v>143</v>
      </c>
      <c r="F26" s="48"/>
      <c r="G26" s="2"/>
      <c r="H26" s="2"/>
      <c r="I26" s="2"/>
    </row>
    <row r="27" spans="2:9" ht="15.75" thickBot="1" x14ac:dyDescent="0.3">
      <c r="B27" s="10" t="s">
        <v>18</v>
      </c>
      <c r="C27" s="11">
        <v>20</v>
      </c>
      <c r="D27" s="12">
        <v>18</v>
      </c>
      <c r="E27" s="12">
        <f t="shared" si="0"/>
        <v>38</v>
      </c>
      <c r="F27" s="48"/>
      <c r="G27" s="2"/>
      <c r="H27" s="2"/>
      <c r="I27" s="2"/>
    </row>
    <row r="28" spans="2:9" ht="15.75" thickBot="1" x14ac:dyDescent="0.3">
      <c r="B28" s="10" t="s">
        <v>19</v>
      </c>
      <c r="C28" s="11">
        <v>4</v>
      </c>
      <c r="D28" s="12">
        <v>9</v>
      </c>
      <c r="E28" s="12">
        <f t="shared" si="0"/>
        <v>13</v>
      </c>
      <c r="F28" s="48"/>
      <c r="G28" s="2"/>
      <c r="H28" s="2"/>
      <c r="I28" s="2"/>
    </row>
    <row r="29" spans="2:9" ht="15.75" thickBot="1" x14ac:dyDescent="0.3">
      <c r="B29" s="10" t="s">
        <v>20</v>
      </c>
      <c r="C29" s="11">
        <v>28</v>
      </c>
      <c r="D29" s="12">
        <v>14</v>
      </c>
      <c r="E29" s="12">
        <f t="shared" si="0"/>
        <v>42</v>
      </c>
      <c r="F29" s="48"/>
      <c r="G29" s="2"/>
      <c r="H29" s="2"/>
      <c r="I29" s="2"/>
    </row>
    <row r="30" spans="2:9" ht="15.75" thickBot="1" x14ac:dyDescent="0.3">
      <c r="B30" s="10" t="s">
        <v>21</v>
      </c>
      <c r="C30" s="11">
        <v>3</v>
      </c>
      <c r="D30" s="15">
        <v>6</v>
      </c>
      <c r="E30" s="15">
        <f t="shared" si="0"/>
        <v>9</v>
      </c>
      <c r="F30" s="48"/>
      <c r="G30" s="2"/>
      <c r="H30" s="2"/>
      <c r="I30" s="2"/>
    </row>
    <row r="31" spans="2:9" ht="33" customHeight="1" thickBot="1" x14ac:dyDescent="0.3">
      <c r="B31" s="18" t="s">
        <v>24</v>
      </c>
      <c r="C31" s="85">
        <f>SUM(C14:C30)</f>
        <v>548</v>
      </c>
      <c r="D31" s="19">
        <f>SUM(D14:D30)</f>
        <v>537</v>
      </c>
      <c r="E31" s="20">
        <f>SUM(E14:E30)</f>
        <v>1085</v>
      </c>
      <c r="F31" s="2"/>
    </row>
    <row r="32" spans="2:9" x14ac:dyDescent="0.2">
      <c r="B32" s="86"/>
      <c r="C32" s="86"/>
      <c r="D32" s="86"/>
      <c r="E32" s="86"/>
    </row>
    <row r="33" spans="2:2" s="80" customFormat="1" ht="15" x14ac:dyDescent="0.25">
      <c r="B33" s="80" t="s">
        <v>166</v>
      </c>
    </row>
    <row r="34" spans="2:2" s="80" customFormat="1" ht="15" x14ac:dyDescent="0.25"/>
    <row r="35" spans="2:2" x14ac:dyDescent="0.2">
      <c r="B35" s="23" t="s">
        <v>25</v>
      </c>
    </row>
    <row r="36" spans="2:2" x14ac:dyDescent="0.2">
      <c r="B36" s="23" t="s">
        <v>169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2A34D-D9A4-4128-828B-0E0C1717B64A}">
  <dimension ref="B10:I69"/>
  <sheetViews>
    <sheetView zoomScale="98" zoomScaleNormal="98" workbookViewId="0"/>
  </sheetViews>
  <sheetFormatPr baseColWidth="10" defaultRowHeight="14.25" x14ac:dyDescent="0.2"/>
  <cols>
    <col min="1" max="1" width="11.42578125" style="25"/>
    <col min="2" max="2" width="35.42578125" style="25" customWidth="1"/>
    <col min="3" max="5" width="20.85546875" style="25" customWidth="1"/>
    <col min="6" max="7" width="11.42578125" style="25"/>
    <col min="8" max="8" width="15.7109375" style="25" customWidth="1"/>
    <col min="9" max="13" width="11.42578125" style="25"/>
    <col min="14" max="14" width="13.28515625" style="25" customWidth="1"/>
    <col min="15" max="16384" width="11.42578125" style="25"/>
  </cols>
  <sheetData>
    <row r="10" spans="2:9" ht="24" customHeight="1" x14ac:dyDescent="0.25">
      <c r="B10" s="2"/>
      <c r="H10" s="3"/>
    </row>
    <row r="12" spans="2:9" ht="15" x14ac:dyDescent="0.2">
      <c r="B12" s="45"/>
    </row>
    <row r="13" spans="2:9" ht="30.75" customHeight="1" thickBot="1" x14ac:dyDescent="0.25">
      <c r="B13" s="5" t="s">
        <v>27</v>
      </c>
      <c r="C13" s="5" t="s">
        <v>118</v>
      </c>
      <c r="D13" s="5" t="s">
        <v>119</v>
      </c>
      <c r="E13" s="24" t="s">
        <v>24</v>
      </c>
    </row>
    <row r="14" spans="2:9" ht="15.75" thickBot="1" x14ac:dyDescent="0.3">
      <c r="B14" s="10" t="s">
        <v>29</v>
      </c>
      <c r="C14" s="11">
        <v>12</v>
      </c>
      <c r="D14" s="12">
        <v>10</v>
      </c>
      <c r="E14" s="12">
        <f t="shared" ref="E14:E65" si="0">SUM(C14:D14)</f>
        <v>22</v>
      </c>
      <c r="F14" s="48"/>
      <c r="G14" s="2"/>
      <c r="H14" s="2"/>
      <c r="I14" s="2"/>
    </row>
    <row r="15" spans="2:9" ht="15.75" thickBot="1" x14ac:dyDescent="0.3">
      <c r="B15" s="10" t="s">
        <v>30</v>
      </c>
      <c r="C15" s="11">
        <v>6</v>
      </c>
      <c r="D15" s="12">
        <v>5</v>
      </c>
      <c r="E15" s="12">
        <f t="shared" si="0"/>
        <v>11</v>
      </c>
      <c r="F15" s="48"/>
      <c r="G15" s="2"/>
      <c r="H15" s="2"/>
      <c r="I15" s="2"/>
    </row>
    <row r="16" spans="2:9" ht="15.75" thickBot="1" x14ac:dyDescent="0.3">
      <c r="B16" s="10" t="s">
        <v>31</v>
      </c>
      <c r="C16" s="11">
        <v>26</v>
      </c>
      <c r="D16" s="12">
        <v>29</v>
      </c>
      <c r="E16" s="12">
        <f t="shared" si="0"/>
        <v>55</v>
      </c>
      <c r="F16" s="48"/>
      <c r="G16" s="2"/>
      <c r="H16" s="2"/>
      <c r="I16" s="2"/>
    </row>
    <row r="17" spans="2:9" ht="15.75" thickBot="1" x14ac:dyDescent="0.3">
      <c r="B17" s="10" t="s">
        <v>32</v>
      </c>
      <c r="C17" s="11">
        <v>13</v>
      </c>
      <c r="D17" s="12">
        <v>6</v>
      </c>
      <c r="E17" s="12">
        <f t="shared" si="0"/>
        <v>19</v>
      </c>
      <c r="F17" s="48"/>
      <c r="G17" s="2"/>
      <c r="H17" s="2"/>
      <c r="I17" s="2"/>
    </row>
    <row r="18" spans="2:9" ht="15.75" thickBot="1" x14ac:dyDescent="0.3">
      <c r="B18" s="10" t="s">
        <v>33</v>
      </c>
      <c r="C18" s="11">
        <v>5</v>
      </c>
      <c r="D18" s="12">
        <v>2</v>
      </c>
      <c r="E18" s="12">
        <f t="shared" si="0"/>
        <v>7</v>
      </c>
      <c r="F18" s="48"/>
      <c r="G18" s="2"/>
      <c r="H18" s="2"/>
      <c r="I18" s="2"/>
    </row>
    <row r="19" spans="2:9" ht="15.75" thickBot="1" x14ac:dyDescent="0.3">
      <c r="B19" s="10" t="s">
        <v>34</v>
      </c>
      <c r="C19" s="11">
        <v>11</v>
      </c>
      <c r="D19" s="12">
        <v>9</v>
      </c>
      <c r="E19" s="12">
        <f t="shared" si="0"/>
        <v>20</v>
      </c>
      <c r="F19" s="48"/>
      <c r="G19" s="2"/>
      <c r="H19" s="2"/>
      <c r="I19" s="2"/>
    </row>
    <row r="20" spans="2:9" ht="15.75" thickBot="1" x14ac:dyDescent="0.3">
      <c r="B20" s="10" t="s">
        <v>35</v>
      </c>
      <c r="C20" s="11">
        <v>4</v>
      </c>
      <c r="D20" s="12">
        <v>2</v>
      </c>
      <c r="E20" s="12">
        <f t="shared" si="0"/>
        <v>6</v>
      </c>
      <c r="F20" s="48"/>
      <c r="G20" s="2"/>
      <c r="H20" s="2"/>
      <c r="I20" s="2"/>
    </row>
    <row r="21" spans="2:9" ht="15.75" thickBot="1" x14ac:dyDescent="0.3">
      <c r="B21" s="10" t="s">
        <v>36</v>
      </c>
      <c r="C21" s="11">
        <v>9</v>
      </c>
      <c r="D21" s="12">
        <v>7</v>
      </c>
      <c r="E21" s="12">
        <f t="shared" si="0"/>
        <v>16</v>
      </c>
      <c r="F21" s="48"/>
      <c r="G21" s="2"/>
      <c r="H21" s="2"/>
      <c r="I21" s="2"/>
    </row>
    <row r="22" spans="2:9" ht="15.75" thickBot="1" x14ac:dyDescent="0.3">
      <c r="B22" s="10" t="s">
        <v>37</v>
      </c>
      <c r="C22" s="11">
        <v>23</v>
      </c>
      <c r="D22" s="12">
        <v>7</v>
      </c>
      <c r="E22" s="12">
        <f t="shared" si="0"/>
        <v>30</v>
      </c>
      <c r="F22" s="48"/>
      <c r="G22" s="2"/>
      <c r="H22" s="2"/>
      <c r="I22" s="2"/>
    </row>
    <row r="23" spans="2:9" ht="15.75" thickBot="1" x14ac:dyDescent="0.3">
      <c r="B23" s="10" t="s">
        <v>38</v>
      </c>
      <c r="C23" s="11">
        <v>52</v>
      </c>
      <c r="D23" s="12">
        <v>53</v>
      </c>
      <c r="E23" s="12">
        <f t="shared" si="0"/>
        <v>105</v>
      </c>
      <c r="F23" s="48"/>
      <c r="G23" s="2"/>
      <c r="H23" s="2"/>
      <c r="I23" s="2"/>
    </row>
    <row r="24" spans="2:9" ht="15.75" thickBot="1" x14ac:dyDescent="0.3">
      <c r="B24" s="10" t="s">
        <v>39</v>
      </c>
      <c r="C24" s="11">
        <v>14</v>
      </c>
      <c r="D24" s="12">
        <v>7</v>
      </c>
      <c r="E24" s="12">
        <f t="shared" si="0"/>
        <v>21</v>
      </c>
      <c r="F24" s="48"/>
      <c r="G24" s="2"/>
      <c r="H24" s="2"/>
      <c r="I24" s="2"/>
    </row>
    <row r="25" spans="2:9" ht="15.75" thickBot="1" x14ac:dyDescent="0.3">
      <c r="B25" s="10" t="s">
        <v>40</v>
      </c>
      <c r="C25" s="11">
        <v>8</v>
      </c>
      <c r="D25" s="12">
        <v>3</v>
      </c>
      <c r="E25" s="12">
        <f t="shared" si="0"/>
        <v>11</v>
      </c>
      <c r="F25" s="48"/>
      <c r="G25" s="2"/>
      <c r="H25" s="2"/>
      <c r="I25" s="2"/>
    </row>
    <row r="26" spans="2:9" ht="15.75" thickBot="1" x14ac:dyDescent="0.3">
      <c r="B26" s="10" t="s">
        <v>41</v>
      </c>
      <c r="C26" s="11">
        <v>5</v>
      </c>
      <c r="D26" s="12">
        <v>6</v>
      </c>
      <c r="E26" s="12">
        <f t="shared" si="0"/>
        <v>11</v>
      </c>
      <c r="F26" s="48"/>
      <c r="G26" s="2"/>
      <c r="H26" s="2"/>
      <c r="I26" s="2"/>
    </row>
    <row r="27" spans="2:9" ht="15.75" thickBot="1" x14ac:dyDescent="0.3">
      <c r="B27" s="10" t="s">
        <v>42</v>
      </c>
      <c r="C27" s="11">
        <v>16</v>
      </c>
      <c r="D27" s="12">
        <v>12</v>
      </c>
      <c r="E27" s="12">
        <f t="shared" si="0"/>
        <v>28</v>
      </c>
      <c r="F27" s="48"/>
      <c r="G27" s="2"/>
      <c r="H27" s="2"/>
      <c r="I27" s="2"/>
    </row>
    <row r="28" spans="2:9" ht="15.75" thickBot="1" x14ac:dyDescent="0.3">
      <c r="B28" s="10" t="s">
        <v>10</v>
      </c>
      <c r="C28" s="11">
        <v>6</v>
      </c>
      <c r="D28" s="12">
        <v>7</v>
      </c>
      <c r="E28" s="12">
        <f t="shared" si="0"/>
        <v>13</v>
      </c>
      <c r="F28" s="48"/>
      <c r="G28" s="2"/>
      <c r="H28" s="2"/>
      <c r="I28" s="2"/>
    </row>
    <row r="29" spans="2:9" ht="15.75" thickBot="1" x14ac:dyDescent="0.3">
      <c r="B29" s="10" t="s">
        <v>43</v>
      </c>
      <c r="C29" s="11">
        <v>8</v>
      </c>
      <c r="D29" s="12">
        <v>10</v>
      </c>
      <c r="E29" s="12">
        <f t="shared" si="0"/>
        <v>18</v>
      </c>
      <c r="F29" s="48"/>
      <c r="G29" s="2"/>
      <c r="H29" s="2"/>
      <c r="I29" s="2"/>
    </row>
    <row r="30" spans="2:9" ht="15.75" thickBot="1" x14ac:dyDescent="0.3">
      <c r="B30" s="10" t="s">
        <v>44</v>
      </c>
      <c r="C30" s="11">
        <v>4</v>
      </c>
      <c r="D30" s="12">
        <v>9</v>
      </c>
      <c r="E30" s="12">
        <f t="shared" si="0"/>
        <v>13</v>
      </c>
      <c r="F30" s="48"/>
      <c r="G30" s="2"/>
      <c r="H30" s="2"/>
      <c r="I30" s="2"/>
    </row>
    <row r="31" spans="2:9" ht="15.75" thickBot="1" x14ac:dyDescent="0.3">
      <c r="B31" s="10" t="s">
        <v>45</v>
      </c>
      <c r="C31" s="11">
        <v>6</v>
      </c>
      <c r="D31" s="12">
        <v>16</v>
      </c>
      <c r="E31" s="12">
        <f t="shared" si="0"/>
        <v>22</v>
      </c>
      <c r="F31" s="48"/>
      <c r="G31" s="2"/>
      <c r="H31" s="2"/>
      <c r="I31" s="2"/>
    </row>
    <row r="32" spans="2:9" ht="15.75" thickBot="1" x14ac:dyDescent="0.3">
      <c r="B32" s="10" t="s">
        <v>46</v>
      </c>
      <c r="C32" s="11">
        <v>4</v>
      </c>
      <c r="D32" s="12">
        <v>2</v>
      </c>
      <c r="E32" s="12">
        <f t="shared" si="0"/>
        <v>6</v>
      </c>
      <c r="F32" s="48"/>
      <c r="G32" s="2"/>
      <c r="H32" s="2"/>
      <c r="I32" s="2"/>
    </row>
    <row r="33" spans="2:9" ht="15.75" thickBot="1" x14ac:dyDescent="0.3">
      <c r="B33" s="10" t="s">
        <v>48</v>
      </c>
      <c r="C33" s="11">
        <v>10</v>
      </c>
      <c r="D33" s="12">
        <v>10</v>
      </c>
      <c r="E33" s="12">
        <f t="shared" si="0"/>
        <v>20</v>
      </c>
      <c r="F33" s="48"/>
      <c r="G33" s="2"/>
      <c r="H33" s="2"/>
      <c r="I33" s="2"/>
    </row>
    <row r="34" spans="2:9" ht="15.75" thickBot="1" x14ac:dyDescent="0.3">
      <c r="B34" s="10" t="s">
        <v>49</v>
      </c>
      <c r="C34" s="11">
        <v>13</v>
      </c>
      <c r="D34" s="12">
        <v>10</v>
      </c>
      <c r="E34" s="12">
        <f t="shared" si="0"/>
        <v>23</v>
      </c>
      <c r="F34" s="48"/>
      <c r="G34" s="2"/>
      <c r="H34" s="2"/>
      <c r="I34" s="2"/>
    </row>
    <row r="35" spans="2:9" ht="15.75" thickBot="1" x14ac:dyDescent="0.3">
      <c r="B35" s="10" t="s">
        <v>50</v>
      </c>
      <c r="C35" s="11">
        <v>5</v>
      </c>
      <c r="D35" s="12">
        <v>2</v>
      </c>
      <c r="E35" s="12">
        <f t="shared" si="0"/>
        <v>7</v>
      </c>
      <c r="F35" s="48"/>
      <c r="G35" s="2"/>
      <c r="H35" s="2"/>
      <c r="I35" s="2"/>
    </row>
    <row r="36" spans="2:9" ht="15.75" thickBot="1" x14ac:dyDescent="0.3">
      <c r="B36" s="10" t="s">
        <v>170</v>
      </c>
      <c r="C36" s="11">
        <v>9</v>
      </c>
      <c r="D36" s="12">
        <v>5</v>
      </c>
      <c r="E36" s="12">
        <f t="shared" si="0"/>
        <v>14</v>
      </c>
      <c r="F36" s="48"/>
      <c r="G36" s="2"/>
      <c r="H36" s="2"/>
      <c r="I36" s="2"/>
    </row>
    <row r="37" spans="2:9" ht="15.75" thickBot="1" x14ac:dyDescent="0.3">
      <c r="B37" s="10" t="s">
        <v>51</v>
      </c>
      <c r="C37" s="11">
        <v>5</v>
      </c>
      <c r="D37" s="12">
        <v>5</v>
      </c>
      <c r="E37" s="12">
        <f t="shared" si="0"/>
        <v>10</v>
      </c>
      <c r="F37" s="48"/>
      <c r="G37" s="2"/>
      <c r="H37" s="2"/>
      <c r="I37" s="2"/>
    </row>
    <row r="38" spans="2:9" ht="15.75" thickBot="1" x14ac:dyDescent="0.3">
      <c r="B38" s="10" t="s">
        <v>52</v>
      </c>
      <c r="C38" s="11">
        <v>5</v>
      </c>
      <c r="D38" s="12">
        <v>3</v>
      </c>
      <c r="E38" s="12">
        <f t="shared" si="0"/>
        <v>8</v>
      </c>
      <c r="F38" s="48"/>
      <c r="G38" s="2"/>
      <c r="H38" s="2"/>
      <c r="I38" s="2"/>
    </row>
    <row r="39" spans="2:9" ht="15.75" thickBot="1" x14ac:dyDescent="0.3">
      <c r="B39" s="10" t="s">
        <v>53</v>
      </c>
      <c r="C39" s="11">
        <v>6</v>
      </c>
      <c r="D39" s="12">
        <v>8</v>
      </c>
      <c r="E39" s="12">
        <f t="shared" si="0"/>
        <v>14</v>
      </c>
      <c r="F39" s="48"/>
      <c r="G39" s="2"/>
      <c r="H39" s="2"/>
      <c r="I39" s="2"/>
    </row>
    <row r="40" spans="2:9" ht="15.75" thickBot="1" x14ac:dyDescent="0.3">
      <c r="B40" s="10" t="s">
        <v>54</v>
      </c>
      <c r="C40" s="11">
        <v>5</v>
      </c>
      <c r="D40" s="12">
        <v>7</v>
      </c>
      <c r="E40" s="12">
        <f t="shared" si="0"/>
        <v>12</v>
      </c>
      <c r="F40" s="48"/>
      <c r="G40" s="2"/>
      <c r="H40" s="2"/>
      <c r="I40" s="2"/>
    </row>
    <row r="41" spans="2:9" ht="15.75" thickBot="1" x14ac:dyDescent="0.3">
      <c r="B41" s="10" t="s">
        <v>55</v>
      </c>
      <c r="C41" s="11">
        <v>5</v>
      </c>
      <c r="D41" s="12">
        <v>6</v>
      </c>
      <c r="E41" s="12">
        <f t="shared" si="0"/>
        <v>11</v>
      </c>
      <c r="F41" s="48"/>
      <c r="G41" s="2"/>
      <c r="H41" s="2"/>
      <c r="I41" s="2"/>
    </row>
    <row r="42" spans="2:9" ht="15.75" thickBot="1" x14ac:dyDescent="0.3">
      <c r="B42" s="10" t="s">
        <v>56</v>
      </c>
      <c r="C42" s="11">
        <v>3</v>
      </c>
      <c r="D42" s="12">
        <v>4</v>
      </c>
      <c r="E42" s="12">
        <f t="shared" si="0"/>
        <v>7</v>
      </c>
      <c r="F42" s="48"/>
      <c r="G42" s="2"/>
      <c r="H42" s="2"/>
      <c r="I42" s="2"/>
    </row>
    <row r="43" spans="2:9" ht="15.75" thickBot="1" x14ac:dyDescent="0.3">
      <c r="B43" s="10" t="s">
        <v>57</v>
      </c>
      <c r="C43" s="11">
        <v>67</v>
      </c>
      <c r="D43" s="12">
        <v>76</v>
      </c>
      <c r="E43" s="12">
        <f t="shared" si="0"/>
        <v>143</v>
      </c>
      <c r="F43" s="48"/>
      <c r="G43" s="2"/>
      <c r="H43" s="2"/>
      <c r="I43" s="2"/>
    </row>
    <row r="44" spans="2:9" ht="15.75" thickBot="1" x14ac:dyDescent="0.3">
      <c r="B44" s="10" t="s">
        <v>58</v>
      </c>
      <c r="C44" s="11">
        <v>28</v>
      </c>
      <c r="D44" s="12">
        <v>12</v>
      </c>
      <c r="E44" s="12">
        <f t="shared" si="0"/>
        <v>40</v>
      </c>
      <c r="F44" s="48"/>
      <c r="G44" s="2"/>
      <c r="H44" s="2"/>
      <c r="I44" s="2"/>
    </row>
    <row r="45" spans="2:9" ht="15.75" thickBot="1" x14ac:dyDescent="0.3">
      <c r="B45" s="10" t="s">
        <v>59</v>
      </c>
      <c r="C45" s="11">
        <v>20</v>
      </c>
      <c r="D45" s="12">
        <v>18</v>
      </c>
      <c r="E45" s="12">
        <f t="shared" si="0"/>
        <v>38</v>
      </c>
      <c r="F45" s="48"/>
      <c r="G45" s="2"/>
      <c r="H45" s="2"/>
      <c r="I45" s="2"/>
    </row>
    <row r="46" spans="2:9" ht="15.75" thickBot="1" x14ac:dyDescent="0.3">
      <c r="B46" s="10" t="s">
        <v>60</v>
      </c>
      <c r="C46" s="11">
        <v>4</v>
      </c>
      <c r="D46" s="12">
        <v>9</v>
      </c>
      <c r="E46" s="12">
        <f t="shared" si="0"/>
        <v>13</v>
      </c>
      <c r="F46" s="48"/>
      <c r="G46" s="2"/>
      <c r="H46" s="2"/>
      <c r="I46" s="2"/>
    </row>
    <row r="47" spans="2:9" ht="15.75" thickBot="1" x14ac:dyDescent="0.3">
      <c r="B47" s="10" t="s">
        <v>61</v>
      </c>
      <c r="C47" s="11">
        <v>2</v>
      </c>
      <c r="D47" s="12">
        <v>2</v>
      </c>
      <c r="E47" s="12">
        <f t="shared" si="0"/>
        <v>4</v>
      </c>
      <c r="F47" s="48"/>
      <c r="G47" s="2"/>
      <c r="H47" s="2"/>
      <c r="I47" s="2"/>
    </row>
    <row r="48" spans="2:9" ht="15.75" thickBot="1" x14ac:dyDescent="0.3">
      <c r="B48" s="10" t="s">
        <v>62</v>
      </c>
      <c r="C48" s="11">
        <v>5</v>
      </c>
      <c r="D48" s="12">
        <v>1</v>
      </c>
      <c r="E48" s="12">
        <f t="shared" si="0"/>
        <v>6</v>
      </c>
      <c r="F48" s="48"/>
      <c r="G48" s="2"/>
      <c r="H48" s="2"/>
      <c r="I48" s="2"/>
    </row>
    <row r="49" spans="2:9" ht="15.75" thickBot="1" x14ac:dyDescent="0.3">
      <c r="B49" s="10" t="s">
        <v>63</v>
      </c>
      <c r="C49" s="11">
        <v>15</v>
      </c>
      <c r="D49" s="12">
        <v>5</v>
      </c>
      <c r="E49" s="12">
        <f t="shared" si="0"/>
        <v>20</v>
      </c>
      <c r="F49" s="48"/>
      <c r="G49" s="2"/>
      <c r="H49" s="2"/>
      <c r="I49" s="2"/>
    </row>
    <row r="50" spans="2:9" ht="15.75" thickBot="1" x14ac:dyDescent="0.3">
      <c r="B50" s="10" t="s">
        <v>64</v>
      </c>
      <c r="C50" s="11">
        <v>2</v>
      </c>
      <c r="D50" s="12">
        <v>17</v>
      </c>
      <c r="E50" s="12">
        <f t="shared" si="0"/>
        <v>19</v>
      </c>
      <c r="F50" s="48"/>
      <c r="G50" s="2"/>
      <c r="H50" s="2"/>
      <c r="I50" s="2"/>
    </row>
    <row r="51" spans="2:9" ht="15.75" thickBot="1" x14ac:dyDescent="0.3">
      <c r="B51" s="10" t="s">
        <v>21</v>
      </c>
      <c r="C51" s="11">
        <v>3</v>
      </c>
      <c r="D51" s="12">
        <v>6</v>
      </c>
      <c r="E51" s="12">
        <f t="shared" si="0"/>
        <v>9</v>
      </c>
      <c r="F51" s="48"/>
      <c r="G51" s="2"/>
      <c r="H51" s="2"/>
      <c r="I51" s="2"/>
    </row>
    <row r="52" spans="2:9" ht="15.75" thickBot="1" x14ac:dyDescent="0.3">
      <c r="B52" s="10" t="s">
        <v>65</v>
      </c>
      <c r="C52" s="11">
        <v>2</v>
      </c>
      <c r="D52" s="12">
        <v>7</v>
      </c>
      <c r="E52" s="12">
        <f t="shared" si="0"/>
        <v>9</v>
      </c>
      <c r="F52" s="48"/>
      <c r="G52" s="2"/>
      <c r="H52" s="2"/>
      <c r="I52" s="2"/>
    </row>
    <row r="53" spans="2:9" ht="15.75" thickBot="1" x14ac:dyDescent="0.3">
      <c r="B53" s="10" t="s">
        <v>66</v>
      </c>
      <c r="C53" s="11">
        <v>13</v>
      </c>
      <c r="D53" s="12">
        <v>7</v>
      </c>
      <c r="E53" s="12">
        <f t="shared" si="0"/>
        <v>20</v>
      </c>
      <c r="F53" s="48"/>
      <c r="G53" s="2"/>
      <c r="H53" s="2"/>
      <c r="I53" s="2"/>
    </row>
    <row r="54" spans="2:9" ht="15.75" thickBot="1" x14ac:dyDescent="0.3">
      <c r="B54" s="10" t="s">
        <v>67</v>
      </c>
      <c r="C54" s="11">
        <v>2</v>
      </c>
      <c r="D54" s="12">
        <v>4</v>
      </c>
      <c r="E54" s="12">
        <f t="shared" si="0"/>
        <v>6</v>
      </c>
      <c r="F54" s="48"/>
      <c r="G54" s="2"/>
      <c r="H54" s="2"/>
      <c r="I54" s="2"/>
    </row>
    <row r="55" spans="2:9" ht="15.75" thickBot="1" x14ac:dyDescent="0.3">
      <c r="B55" s="10" t="s">
        <v>68</v>
      </c>
      <c r="C55" s="11">
        <v>21</v>
      </c>
      <c r="D55" s="12">
        <v>19</v>
      </c>
      <c r="E55" s="12">
        <f t="shared" si="0"/>
        <v>40</v>
      </c>
      <c r="F55" s="48"/>
      <c r="G55" s="2"/>
      <c r="H55" s="2"/>
      <c r="I55" s="2"/>
    </row>
    <row r="56" spans="2:9" ht="15.75" thickBot="1" x14ac:dyDescent="0.3">
      <c r="B56" s="10" t="s">
        <v>69</v>
      </c>
      <c r="C56" s="11">
        <v>1</v>
      </c>
      <c r="D56" s="12">
        <v>3</v>
      </c>
      <c r="E56" s="12">
        <f t="shared" si="0"/>
        <v>4</v>
      </c>
      <c r="F56" s="48"/>
      <c r="G56" s="2"/>
      <c r="H56" s="2"/>
      <c r="I56" s="2"/>
    </row>
    <row r="57" spans="2:9" ht="15.75" thickBot="1" x14ac:dyDescent="0.3">
      <c r="B57" s="10" t="s">
        <v>70</v>
      </c>
      <c r="C57" s="11">
        <v>14</v>
      </c>
      <c r="D57" s="12">
        <v>7</v>
      </c>
      <c r="E57" s="12">
        <f t="shared" si="0"/>
        <v>21</v>
      </c>
      <c r="F57" s="48"/>
      <c r="G57" s="2"/>
      <c r="H57" s="2"/>
      <c r="I57" s="2"/>
    </row>
    <row r="58" spans="2:9" ht="15.75" thickBot="1" x14ac:dyDescent="0.3">
      <c r="B58" s="10" t="s">
        <v>71</v>
      </c>
      <c r="C58" s="11">
        <v>1</v>
      </c>
      <c r="D58" s="12">
        <v>4</v>
      </c>
      <c r="E58" s="12">
        <f t="shared" si="0"/>
        <v>5</v>
      </c>
      <c r="F58" s="48"/>
      <c r="G58" s="2"/>
      <c r="H58" s="2"/>
      <c r="I58" s="2"/>
    </row>
    <row r="59" spans="2:9" ht="15.75" thickBot="1" x14ac:dyDescent="0.3">
      <c r="B59" s="10" t="s">
        <v>72</v>
      </c>
      <c r="C59" s="11">
        <v>10</v>
      </c>
      <c r="D59" s="12">
        <v>10</v>
      </c>
      <c r="E59" s="12">
        <f t="shared" si="0"/>
        <v>20</v>
      </c>
      <c r="F59" s="48"/>
      <c r="G59" s="2"/>
      <c r="H59" s="2"/>
      <c r="I59" s="2"/>
    </row>
    <row r="60" spans="2:9" ht="15.75" thickBot="1" x14ac:dyDescent="0.3">
      <c r="B60" s="10" t="s">
        <v>146</v>
      </c>
      <c r="C60" s="11">
        <v>20</v>
      </c>
      <c r="D60" s="12">
        <v>48</v>
      </c>
      <c r="E60" s="12">
        <f t="shared" si="0"/>
        <v>68</v>
      </c>
      <c r="F60" s="48"/>
      <c r="G60" s="2"/>
      <c r="H60" s="2"/>
      <c r="I60" s="2"/>
    </row>
    <row r="61" spans="2:9" ht="15.75" thickBot="1" x14ac:dyDescent="0.3">
      <c r="B61" s="10" t="s">
        <v>74</v>
      </c>
      <c r="C61" s="11">
        <v>6</v>
      </c>
      <c r="D61" s="12">
        <v>5</v>
      </c>
      <c r="E61" s="12">
        <f t="shared" si="0"/>
        <v>11</v>
      </c>
      <c r="F61" s="48"/>
      <c r="G61" s="2"/>
      <c r="H61" s="2"/>
      <c r="I61" s="2"/>
    </row>
    <row r="62" spans="2:9" ht="15.75" thickBot="1" x14ac:dyDescent="0.3">
      <c r="B62" s="10" t="s">
        <v>75</v>
      </c>
      <c r="C62" s="11">
        <v>2</v>
      </c>
      <c r="D62" s="12">
        <v>2</v>
      </c>
      <c r="E62" s="12">
        <f t="shared" si="0"/>
        <v>4</v>
      </c>
      <c r="F62" s="48"/>
      <c r="G62" s="2"/>
      <c r="H62" s="2"/>
      <c r="I62" s="2"/>
    </row>
    <row r="63" spans="2:9" ht="15.75" thickBot="1" x14ac:dyDescent="0.3">
      <c r="B63" s="10" t="s">
        <v>76</v>
      </c>
      <c r="C63" s="11">
        <v>10</v>
      </c>
      <c r="D63" s="12">
        <v>13</v>
      </c>
      <c r="E63" s="12">
        <f t="shared" si="0"/>
        <v>23</v>
      </c>
      <c r="F63" s="48"/>
      <c r="G63" s="2"/>
      <c r="H63" s="2"/>
      <c r="I63" s="2"/>
    </row>
    <row r="64" spans="2:9" ht="15.75" thickBot="1" x14ac:dyDescent="0.3">
      <c r="B64" s="10" t="s">
        <v>22</v>
      </c>
      <c r="C64" s="11">
        <v>1</v>
      </c>
      <c r="D64" s="12">
        <v>0</v>
      </c>
      <c r="E64" s="12">
        <f t="shared" si="0"/>
        <v>1</v>
      </c>
      <c r="F64" s="48"/>
      <c r="G64" s="2"/>
      <c r="H64" s="2"/>
      <c r="I64" s="2"/>
    </row>
    <row r="65" spans="2:9" ht="15.75" thickBot="1" x14ac:dyDescent="0.3">
      <c r="B65" s="10" t="s">
        <v>23</v>
      </c>
      <c r="C65" s="14">
        <v>1</v>
      </c>
      <c r="D65" s="15">
        <v>0</v>
      </c>
      <c r="E65" s="15">
        <f t="shared" si="0"/>
        <v>1</v>
      </c>
      <c r="F65" s="48"/>
      <c r="G65" s="2"/>
      <c r="H65" s="2"/>
      <c r="I65" s="2"/>
    </row>
    <row r="66" spans="2:9" ht="33" customHeight="1" thickBot="1" x14ac:dyDescent="0.25">
      <c r="B66" s="18" t="s">
        <v>24</v>
      </c>
      <c r="C66" s="19">
        <f>SUM(C14:C65)</f>
        <v>548</v>
      </c>
      <c r="D66" s="20">
        <f>SUM(D14:D65)</f>
        <v>537</v>
      </c>
      <c r="E66" s="20">
        <f>SUM(E14:E65)</f>
        <v>1085</v>
      </c>
    </row>
    <row r="67" spans="2:9" x14ac:dyDescent="0.2">
      <c r="B67" s="30"/>
      <c r="C67" s="30"/>
      <c r="D67" s="30"/>
      <c r="E67" s="30"/>
    </row>
    <row r="68" spans="2:9" x14ac:dyDescent="0.2">
      <c r="B68" s="23" t="s">
        <v>25</v>
      </c>
    </row>
    <row r="69" spans="2:9" x14ac:dyDescent="0.2">
      <c r="B69" s="23" t="s">
        <v>169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5FFC-40B3-4100-A207-2FB94B017D9B}">
  <dimension ref="B10:H38"/>
  <sheetViews>
    <sheetView zoomScale="98" zoomScaleNormal="98" workbookViewId="0"/>
  </sheetViews>
  <sheetFormatPr baseColWidth="10" defaultRowHeight="14.25" x14ac:dyDescent="0.2"/>
  <cols>
    <col min="1" max="1" width="11.42578125" style="25"/>
    <col min="2" max="2" width="46.28515625" style="25" customWidth="1"/>
    <col min="3" max="3" width="20.85546875" style="25" customWidth="1"/>
    <col min="4" max="7" width="11.42578125" style="25"/>
    <col min="8" max="8" width="15.7109375" style="25" customWidth="1"/>
    <col min="9" max="16384" width="11.42578125" style="25"/>
  </cols>
  <sheetData>
    <row r="10" spans="2:8" ht="24" customHeight="1" x14ac:dyDescent="0.25">
      <c r="B10" s="2"/>
      <c r="H10" s="3"/>
    </row>
    <row r="12" spans="2:8" ht="15" x14ac:dyDescent="0.2">
      <c r="B12" s="45"/>
    </row>
    <row r="14" spans="2:8" ht="35.25" customHeight="1" thickBot="1" x14ac:dyDescent="0.25">
      <c r="B14" s="53" t="s">
        <v>0</v>
      </c>
      <c r="C14" s="24" t="s">
        <v>171</v>
      </c>
    </row>
    <row r="15" spans="2:8" ht="15.75" thickBot="1" x14ac:dyDescent="0.3">
      <c r="B15" s="54" t="s">
        <v>168</v>
      </c>
      <c r="C15" s="87">
        <v>206</v>
      </c>
      <c r="D15" s="9"/>
    </row>
    <row r="16" spans="2:8" ht="15.75" thickBot="1" x14ac:dyDescent="0.3">
      <c r="B16" s="54" t="s">
        <v>6</v>
      </c>
      <c r="C16" s="87">
        <v>43</v>
      </c>
      <c r="D16" s="9"/>
    </row>
    <row r="17" spans="2:4" ht="15.75" thickBot="1" x14ac:dyDescent="0.3">
      <c r="B17" s="54" t="s">
        <v>34</v>
      </c>
      <c r="C17" s="87">
        <v>25</v>
      </c>
      <c r="D17" s="9"/>
    </row>
    <row r="18" spans="2:4" ht="15.75" thickBot="1" x14ac:dyDescent="0.3">
      <c r="B18" s="54" t="s">
        <v>8</v>
      </c>
      <c r="C18" s="87">
        <v>29</v>
      </c>
      <c r="D18" s="9"/>
    </row>
    <row r="19" spans="2:4" ht="15.75" thickBot="1" x14ac:dyDescent="0.3">
      <c r="B19" s="54" t="s">
        <v>9</v>
      </c>
      <c r="C19" s="87">
        <v>40</v>
      </c>
      <c r="D19" s="9"/>
    </row>
    <row r="20" spans="2:4" ht="15.75" thickBot="1" x14ac:dyDescent="0.3">
      <c r="B20" s="54" t="s">
        <v>10</v>
      </c>
      <c r="C20" s="87">
        <v>14</v>
      </c>
      <c r="D20" s="9"/>
    </row>
    <row r="21" spans="2:4" ht="15.75" thickBot="1" x14ac:dyDescent="0.3">
      <c r="B21" s="54" t="s">
        <v>11</v>
      </c>
      <c r="C21" s="87">
        <v>61</v>
      </c>
      <c r="D21" s="9"/>
    </row>
    <row r="22" spans="2:4" ht="15.75" thickBot="1" x14ac:dyDescent="0.3">
      <c r="B22" s="54" t="s">
        <v>12</v>
      </c>
      <c r="C22" s="87">
        <v>83</v>
      </c>
      <c r="D22" s="9"/>
    </row>
    <row r="23" spans="2:4" ht="15.75" thickBot="1" x14ac:dyDescent="0.3">
      <c r="B23" s="54" t="s">
        <v>13</v>
      </c>
      <c r="C23" s="87">
        <v>155</v>
      </c>
      <c r="D23" s="9"/>
    </row>
    <row r="24" spans="2:4" ht="15.75" thickBot="1" x14ac:dyDescent="0.3">
      <c r="B24" s="54" t="s">
        <v>14</v>
      </c>
      <c r="C24" s="87">
        <v>137</v>
      </c>
      <c r="D24" s="9"/>
    </row>
    <row r="25" spans="2:4" ht="15.75" thickBot="1" x14ac:dyDescent="0.3">
      <c r="B25" s="54" t="s">
        <v>15</v>
      </c>
      <c r="C25" s="87">
        <v>29</v>
      </c>
      <c r="D25" s="9"/>
    </row>
    <row r="26" spans="2:4" ht="15.75" thickBot="1" x14ac:dyDescent="0.3">
      <c r="B26" s="54" t="s">
        <v>16</v>
      </c>
      <c r="C26" s="87">
        <v>64</v>
      </c>
      <c r="D26" s="9"/>
    </row>
    <row r="27" spans="2:4" ht="15.75" thickBot="1" x14ac:dyDescent="0.3">
      <c r="B27" s="54" t="s">
        <v>17</v>
      </c>
      <c r="C27" s="87">
        <v>119</v>
      </c>
      <c r="D27" s="9"/>
    </row>
    <row r="28" spans="2:4" ht="15.75" thickBot="1" x14ac:dyDescent="0.3">
      <c r="B28" s="54" t="s">
        <v>18</v>
      </c>
      <c r="C28" s="87">
        <v>37</v>
      </c>
      <c r="D28" s="9"/>
    </row>
    <row r="29" spans="2:4" ht="15.75" thickBot="1" x14ac:dyDescent="0.3">
      <c r="B29" s="54" t="s">
        <v>19</v>
      </c>
      <c r="C29" s="87">
        <v>14</v>
      </c>
      <c r="D29" s="9"/>
    </row>
    <row r="30" spans="2:4" ht="15.75" thickBot="1" x14ac:dyDescent="0.3">
      <c r="B30" s="54" t="s">
        <v>20</v>
      </c>
      <c r="C30" s="87">
        <v>42</v>
      </c>
      <c r="D30" s="9"/>
    </row>
    <row r="31" spans="2:4" ht="15.75" thickBot="1" x14ac:dyDescent="0.3">
      <c r="B31" s="54" t="s">
        <v>21</v>
      </c>
      <c r="C31" s="87">
        <v>11</v>
      </c>
      <c r="D31" s="9"/>
    </row>
    <row r="32" spans="2:4" ht="33" customHeight="1" thickBot="1" x14ac:dyDescent="0.25">
      <c r="B32" s="88" t="s">
        <v>24</v>
      </c>
      <c r="C32" s="89">
        <f>SUM(C15:C31)</f>
        <v>1109</v>
      </c>
    </row>
    <row r="33" spans="2:3" x14ac:dyDescent="0.2">
      <c r="B33" s="30"/>
      <c r="C33" s="30"/>
    </row>
    <row r="34" spans="2:3" s="80" customFormat="1" ht="15" x14ac:dyDescent="0.25">
      <c r="B34" s="80" t="s">
        <v>166</v>
      </c>
    </row>
    <row r="35" spans="2:3" s="80" customFormat="1" ht="15" x14ac:dyDescent="0.25"/>
    <row r="36" spans="2:3" x14ac:dyDescent="0.2">
      <c r="B36" s="23" t="s">
        <v>25</v>
      </c>
    </row>
    <row r="37" spans="2:3" x14ac:dyDescent="0.2">
      <c r="B37" s="23" t="s">
        <v>169</v>
      </c>
    </row>
    <row r="38" spans="2:3" x14ac:dyDescent="0.2">
      <c r="B38" s="23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F1119-86EF-4744-80E4-435734CED521}">
  <dimension ref="B10:I71"/>
  <sheetViews>
    <sheetView zoomScaleNormal="100" workbookViewId="0"/>
  </sheetViews>
  <sheetFormatPr baseColWidth="10" defaultRowHeight="14.25" x14ac:dyDescent="0.2"/>
  <cols>
    <col min="1" max="1" width="11.42578125" style="25"/>
    <col min="2" max="2" width="34.7109375" style="25" customWidth="1"/>
    <col min="3" max="3" width="20.85546875" style="25" customWidth="1"/>
    <col min="4" max="7" width="11.42578125" style="25"/>
    <col min="8" max="8" width="15.7109375" style="25" customWidth="1"/>
    <col min="9" max="11" width="11.42578125" style="25"/>
    <col min="12" max="12" width="23.140625" style="25" bestFit="1" customWidth="1"/>
    <col min="13" max="16384" width="11.42578125" style="25"/>
  </cols>
  <sheetData>
    <row r="10" spans="2:8" ht="24" customHeight="1" x14ac:dyDescent="0.25">
      <c r="B10" s="2"/>
      <c r="H10" s="3"/>
    </row>
    <row r="14" spans="2:8" ht="15" x14ac:dyDescent="0.2">
      <c r="B14" s="45"/>
    </row>
    <row r="15" spans="2:8" ht="37.5" customHeight="1" thickBot="1" x14ac:dyDescent="0.3">
      <c r="B15" s="5" t="s">
        <v>27</v>
      </c>
      <c r="C15" s="24" t="s">
        <v>171</v>
      </c>
      <c r="D15" s="2"/>
      <c r="E15" s="2"/>
    </row>
    <row r="16" spans="2:8" ht="15.75" thickBot="1" x14ac:dyDescent="0.3">
      <c r="B16" s="10" t="s">
        <v>29</v>
      </c>
      <c r="C16" s="11">
        <v>23</v>
      </c>
      <c r="D16" s="9"/>
      <c r="E16" s="2"/>
    </row>
    <row r="17" spans="2:9" ht="15.75" thickBot="1" x14ac:dyDescent="0.3">
      <c r="B17" s="10" t="s">
        <v>30</v>
      </c>
      <c r="C17" s="11">
        <v>12</v>
      </c>
      <c r="D17" s="9"/>
      <c r="E17" s="2"/>
    </row>
    <row r="18" spans="2:9" ht="15.75" thickBot="1" x14ac:dyDescent="0.3">
      <c r="B18" s="10" t="s">
        <v>31</v>
      </c>
      <c r="C18" s="11">
        <v>53</v>
      </c>
      <c r="D18" s="9"/>
      <c r="E18" s="2"/>
    </row>
    <row r="19" spans="2:9" ht="15.75" thickBot="1" x14ac:dyDescent="0.3">
      <c r="B19" s="10" t="s">
        <v>32</v>
      </c>
      <c r="C19" s="11">
        <v>21</v>
      </c>
      <c r="D19" s="9"/>
      <c r="E19" s="2"/>
    </row>
    <row r="20" spans="2:9" ht="15.75" thickBot="1" x14ac:dyDescent="0.3">
      <c r="B20" s="10" t="s">
        <v>33</v>
      </c>
      <c r="C20" s="11">
        <v>7</v>
      </c>
      <c r="D20" s="9"/>
      <c r="E20" s="2"/>
    </row>
    <row r="21" spans="2:9" ht="15.75" thickBot="1" x14ac:dyDescent="0.3">
      <c r="B21" s="10" t="s">
        <v>34</v>
      </c>
      <c r="C21" s="11">
        <v>25</v>
      </c>
      <c r="D21" s="9"/>
      <c r="E21" s="2"/>
    </row>
    <row r="22" spans="2:9" ht="15.75" thickBot="1" x14ac:dyDescent="0.3">
      <c r="B22" s="10" t="s">
        <v>35</v>
      </c>
      <c r="C22" s="11">
        <v>6</v>
      </c>
      <c r="D22" s="9"/>
      <c r="E22" s="2"/>
    </row>
    <row r="23" spans="2:9" ht="15.75" thickBot="1" x14ac:dyDescent="0.3">
      <c r="B23" s="10" t="s">
        <v>36</v>
      </c>
      <c r="C23" s="11">
        <v>16</v>
      </c>
      <c r="D23" s="9"/>
      <c r="E23" s="2"/>
    </row>
    <row r="24" spans="2:9" ht="15.75" thickBot="1" x14ac:dyDescent="0.3">
      <c r="B24" s="10" t="s">
        <v>37</v>
      </c>
      <c r="C24" s="11">
        <v>29</v>
      </c>
      <c r="D24" s="9"/>
      <c r="E24" s="2"/>
    </row>
    <row r="25" spans="2:9" ht="15.75" thickBot="1" x14ac:dyDescent="0.3">
      <c r="B25" s="10" t="s">
        <v>38</v>
      </c>
      <c r="C25" s="11">
        <v>96</v>
      </c>
      <c r="D25" s="9"/>
      <c r="E25" s="2"/>
    </row>
    <row r="26" spans="2:9" ht="15.75" thickBot="1" x14ac:dyDescent="0.3">
      <c r="B26" s="10" t="s">
        <v>39</v>
      </c>
      <c r="C26" s="11">
        <v>21</v>
      </c>
      <c r="D26" s="9"/>
      <c r="E26" s="2"/>
      <c r="I26" s="90"/>
    </row>
    <row r="27" spans="2:9" ht="15.75" thickBot="1" x14ac:dyDescent="0.3">
      <c r="B27" s="10" t="s">
        <v>40</v>
      </c>
      <c r="C27" s="11">
        <v>14</v>
      </c>
      <c r="D27" s="9"/>
      <c r="E27" s="2"/>
    </row>
    <row r="28" spans="2:9" ht="15.75" thickBot="1" x14ac:dyDescent="0.3">
      <c r="B28" s="10" t="s">
        <v>41</v>
      </c>
      <c r="C28" s="11">
        <v>13</v>
      </c>
      <c r="D28" s="9"/>
      <c r="E28" s="2"/>
    </row>
    <row r="29" spans="2:9" ht="15.75" thickBot="1" x14ac:dyDescent="0.3">
      <c r="B29" s="10" t="s">
        <v>42</v>
      </c>
      <c r="C29" s="11">
        <v>27</v>
      </c>
      <c r="D29" s="9"/>
      <c r="E29" s="2"/>
    </row>
    <row r="30" spans="2:9" ht="15.75" thickBot="1" x14ac:dyDescent="0.3">
      <c r="B30" s="10" t="s">
        <v>10</v>
      </c>
      <c r="C30" s="11">
        <v>14</v>
      </c>
      <c r="D30" s="9"/>
      <c r="E30" s="2"/>
    </row>
    <row r="31" spans="2:9" ht="15.75" thickBot="1" x14ac:dyDescent="0.3">
      <c r="B31" s="10" t="s">
        <v>43</v>
      </c>
      <c r="C31" s="11">
        <v>20</v>
      </c>
      <c r="D31" s="9"/>
      <c r="E31" s="2"/>
    </row>
    <row r="32" spans="2:9" ht="15.75" thickBot="1" x14ac:dyDescent="0.3">
      <c r="B32" s="10" t="s">
        <v>44</v>
      </c>
      <c r="C32" s="11">
        <v>14</v>
      </c>
      <c r="D32" s="9"/>
      <c r="E32" s="2"/>
    </row>
    <row r="33" spans="2:5" ht="15.75" thickBot="1" x14ac:dyDescent="0.3">
      <c r="B33" s="10" t="s">
        <v>45</v>
      </c>
      <c r="C33" s="11">
        <v>25</v>
      </c>
      <c r="D33" s="9"/>
      <c r="E33" s="2"/>
    </row>
    <row r="34" spans="2:5" ht="15.75" thickBot="1" x14ac:dyDescent="0.3">
      <c r="B34" s="10" t="s">
        <v>46</v>
      </c>
      <c r="C34" s="11">
        <v>6</v>
      </c>
      <c r="D34" s="9"/>
      <c r="E34" s="2"/>
    </row>
    <row r="35" spans="2:5" ht="15.75" thickBot="1" x14ac:dyDescent="0.3">
      <c r="B35" s="10" t="s">
        <v>48</v>
      </c>
      <c r="C35" s="11">
        <v>21</v>
      </c>
      <c r="D35" s="9"/>
      <c r="E35" s="2"/>
    </row>
    <row r="36" spans="2:5" ht="15.75" thickBot="1" x14ac:dyDescent="0.3">
      <c r="B36" s="10" t="s">
        <v>49</v>
      </c>
      <c r="C36" s="11">
        <v>24</v>
      </c>
      <c r="D36" s="9"/>
      <c r="E36" s="2"/>
    </row>
    <row r="37" spans="2:5" ht="15.75" thickBot="1" x14ac:dyDescent="0.3">
      <c r="B37" s="10" t="s">
        <v>50</v>
      </c>
      <c r="C37" s="11">
        <v>10</v>
      </c>
      <c r="D37" s="9"/>
      <c r="E37" s="2"/>
    </row>
    <row r="38" spans="2:5" ht="15.75" thickBot="1" x14ac:dyDescent="0.3">
      <c r="B38" s="10" t="s">
        <v>170</v>
      </c>
      <c r="C38" s="11">
        <v>14</v>
      </c>
      <c r="D38" s="9"/>
      <c r="E38" s="2"/>
    </row>
    <row r="39" spans="2:5" ht="15.75" thickBot="1" x14ac:dyDescent="0.3">
      <c r="B39" s="10" t="s">
        <v>51</v>
      </c>
      <c r="C39" s="11">
        <v>12</v>
      </c>
      <c r="D39" s="9"/>
      <c r="E39" s="2"/>
    </row>
    <row r="40" spans="2:5" ht="15.75" thickBot="1" x14ac:dyDescent="0.3">
      <c r="B40" s="10" t="s">
        <v>52</v>
      </c>
      <c r="C40" s="11">
        <v>10</v>
      </c>
      <c r="D40" s="9"/>
      <c r="E40" s="2"/>
    </row>
    <row r="41" spans="2:5" ht="15.75" thickBot="1" x14ac:dyDescent="0.3">
      <c r="B41" s="10" t="s">
        <v>53</v>
      </c>
      <c r="C41" s="11">
        <v>17</v>
      </c>
      <c r="D41" s="9"/>
      <c r="E41" s="2"/>
    </row>
    <row r="42" spans="2:5" ht="15.75" thickBot="1" x14ac:dyDescent="0.3">
      <c r="B42" s="10" t="s">
        <v>54</v>
      </c>
      <c r="C42" s="11">
        <v>13</v>
      </c>
      <c r="D42" s="9"/>
      <c r="E42" s="2"/>
    </row>
    <row r="43" spans="2:5" ht="15.75" thickBot="1" x14ac:dyDescent="0.3">
      <c r="B43" s="10" t="s">
        <v>55</v>
      </c>
      <c r="C43" s="11">
        <v>14</v>
      </c>
      <c r="D43" s="9"/>
      <c r="E43" s="2"/>
    </row>
    <row r="44" spans="2:5" ht="15.75" thickBot="1" x14ac:dyDescent="0.3">
      <c r="B44" s="10" t="s">
        <v>56</v>
      </c>
      <c r="C44" s="11">
        <v>9</v>
      </c>
      <c r="D44" s="9"/>
      <c r="E44" s="2"/>
    </row>
    <row r="45" spans="2:5" ht="15.75" thickBot="1" x14ac:dyDescent="0.3">
      <c r="B45" s="10" t="s">
        <v>57</v>
      </c>
      <c r="C45" s="11">
        <v>119</v>
      </c>
      <c r="D45" s="9"/>
      <c r="E45" s="2"/>
    </row>
    <row r="46" spans="2:5" ht="15.75" thickBot="1" x14ac:dyDescent="0.3">
      <c r="B46" s="10" t="s">
        <v>58</v>
      </c>
      <c r="C46" s="11">
        <v>39</v>
      </c>
      <c r="D46" s="9"/>
      <c r="E46" s="2"/>
    </row>
    <row r="47" spans="2:5" ht="15.75" thickBot="1" x14ac:dyDescent="0.3">
      <c r="B47" s="10" t="s">
        <v>59</v>
      </c>
      <c r="C47" s="11">
        <v>37</v>
      </c>
      <c r="D47" s="9"/>
      <c r="E47" s="2"/>
    </row>
    <row r="48" spans="2:5" ht="15.75" thickBot="1" x14ac:dyDescent="0.3">
      <c r="B48" s="10" t="s">
        <v>60</v>
      </c>
      <c r="C48" s="11">
        <v>14</v>
      </c>
      <c r="D48" s="9"/>
      <c r="E48" s="2"/>
    </row>
    <row r="49" spans="2:5" ht="15.75" thickBot="1" x14ac:dyDescent="0.3">
      <c r="B49" s="10" t="s">
        <v>61</v>
      </c>
      <c r="C49" s="11">
        <v>14</v>
      </c>
      <c r="D49" s="9"/>
      <c r="E49" s="2"/>
    </row>
    <row r="50" spans="2:5" ht="15.75" thickBot="1" x14ac:dyDescent="0.3">
      <c r="B50" s="10" t="s">
        <v>62</v>
      </c>
      <c r="C50" s="11">
        <v>8</v>
      </c>
      <c r="D50" s="9"/>
      <c r="E50" s="2"/>
    </row>
    <row r="51" spans="2:5" ht="15.75" thickBot="1" x14ac:dyDescent="0.3">
      <c r="B51" s="10" t="s">
        <v>63</v>
      </c>
      <c r="C51" s="11">
        <v>20</v>
      </c>
      <c r="D51" s="9"/>
      <c r="E51" s="2"/>
    </row>
    <row r="52" spans="2:5" ht="15.75" thickBot="1" x14ac:dyDescent="0.3">
      <c r="B52" s="10" t="s">
        <v>64</v>
      </c>
      <c r="C52" s="11">
        <v>18</v>
      </c>
      <c r="D52" s="9"/>
      <c r="E52" s="2"/>
    </row>
    <row r="53" spans="2:5" ht="15.75" thickBot="1" x14ac:dyDescent="0.3">
      <c r="B53" s="10" t="s">
        <v>21</v>
      </c>
      <c r="C53" s="11">
        <v>11</v>
      </c>
      <c r="D53" s="9"/>
      <c r="E53" s="2"/>
    </row>
    <row r="54" spans="2:5" ht="15.75" thickBot="1" x14ac:dyDescent="0.3">
      <c r="B54" s="10" t="s">
        <v>65</v>
      </c>
      <c r="C54" s="11">
        <v>11</v>
      </c>
      <c r="D54" s="9"/>
      <c r="E54" s="2"/>
    </row>
    <row r="55" spans="2:5" ht="15.75" thickBot="1" x14ac:dyDescent="0.3">
      <c r="B55" s="10" t="s">
        <v>66</v>
      </c>
      <c r="C55" s="11">
        <v>20</v>
      </c>
      <c r="D55" s="9"/>
      <c r="E55" s="2"/>
    </row>
    <row r="56" spans="2:5" ht="15.75" thickBot="1" x14ac:dyDescent="0.3">
      <c r="B56" s="10" t="s">
        <v>67</v>
      </c>
      <c r="C56" s="11">
        <v>6</v>
      </c>
      <c r="D56" s="9"/>
      <c r="E56" s="2"/>
    </row>
    <row r="57" spans="2:5" ht="15.75" thickBot="1" x14ac:dyDescent="0.3">
      <c r="B57" s="10" t="s">
        <v>68</v>
      </c>
      <c r="C57" s="11">
        <v>39</v>
      </c>
      <c r="D57" s="9"/>
      <c r="E57" s="2"/>
    </row>
    <row r="58" spans="2:5" ht="15.75" thickBot="1" x14ac:dyDescent="0.3">
      <c r="B58" s="10" t="s">
        <v>69</v>
      </c>
      <c r="C58" s="11">
        <v>4</v>
      </c>
      <c r="D58" s="9"/>
      <c r="E58" s="2"/>
    </row>
    <row r="59" spans="2:5" ht="15.75" thickBot="1" x14ac:dyDescent="0.3">
      <c r="B59" s="10" t="s">
        <v>70</v>
      </c>
      <c r="C59" s="11">
        <v>24</v>
      </c>
      <c r="D59" s="9"/>
      <c r="E59" s="2"/>
    </row>
    <row r="60" spans="2:5" ht="15.75" thickBot="1" x14ac:dyDescent="0.3">
      <c r="B60" s="10" t="s">
        <v>71</v>
      </c>
      <c r="C60" s="11">
        <v>7</v>
      </c>
      <c r="D60" s="9"/>
      <c r="E60" s="2"/>
    </row>
    <row r="61" spans="2:5" ht="15.75" thickBot="1" x14ac:dyDescent="0.3">
      <c r="B61" s="10" t="s">
        <v>72</v>
      </c>
      <c r="C61" s="11">
        <v>19</v>
      </c>
      <c r="D61" s="9"/>
      <c r="E61" s="2"/>
    </row>
    <row r="62" spans="2:5" ht="15.75" thickBot="1" x14ac:dyDescent="0.3">
      <c r="B62" s="10" t="s">
        <v>146</v>
      </c>
      <c r="C62" s="11">
        <v>64</v>
      </c>
      <c r="D62" s="9"/>
      <c r="E62" s="2"/>
    </row>
    <row r="63" spans="2:5" ht="15.75" thickBot="1" x14ac:dyDescent="0.3">
      <c r="B63" s="10" t="s">
        <v>74</v>
      </c>
      <c r="C63" s="11">
        <v>13</v>
      </c>
      <c r="D63" s="9"/>
      <c r="E63" s="2"/>
    </row>
    <row r="64" spans="2:5" ht="15.75" thickBot="1" x14ac:dyDescent="0.3">
      <c r="B64" s="10" t="s">
        <v>75</v>
      </c>
      <c r="C64" s="11">
        <v>8</v>
      </c>
      <c r="D64" s="9"/>
      <c r="E64" s="2"/>
    </row>
    <row r="65" spans="2:5" ht="15.75" thickBot="1" x14ac:dyDescent="0.3">
      <c r="B65" s="10" t="s">
        <v>76</v>
      </c>
      <c r="C65" s="11">
        <v>26</v>
      </c>
      <c r="D65" s="9"/>
      <c r="E65" s="2"/>
    </row>
    <row r="66" spans="2:5" ht="15.75" thickBot="1" x14ac:dyDescent="0.3">
      <c r="B66" s="10" t="s">
        <v>22</v>
      </c>
      <c r="C66" s="11">
        <v>1</v>
      </c>
      <c r="D66" s="9"/>
      <c r="E66" s="2"/>
    </row>
    <row r="67" spans="2:5" ht="15.75" thickBot="1" x14ac:dyDescent="0.3">
      <c r="B67" s="10" t="s">
        <v>23</v>
      </c>
      <c r="C67" s="14">
        <v>1</v>
      </c>
      <c r="D67" s="9"/>
      <c r="E67" s="2"/>
    </row>
    <row r="68" spans="2:5" ht="33.75" customHeight="1" thickBot="1" x14ac:dyDescent="0.3">
      <c r="B68" s="18" t="s">
        <v>28</v>
      </c>
      <c r="C68" s="19">
        <f>SUM(C16:C67)</f>
        <v>1109</v>
      </c>
      <c r="D68" s="91"/>
      <c r="E68" s="2"/>
    </row>
    <row r="69" spans="2:5" ht="15" x14ac:dyDescent="0.25">
      <c r="B69" s="30"/>
      <c r="C69" s="30"/>
      <c r="D69" s="2"/>
      <c r="E69" s="2"/>
    </row>
    <row r="70" spans="2:5" x14ac:dyDescent="0.2">
      <c r="B70" s="23" t="s">
        <v>25</v>
      </c>
    </row>
    <row r="71" spans="2:5" x14ac:dyDescent="0.2">
      <c r="B71" s="23" t="s">
        <v>169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18198-4EAD-42E7-A3C5-E3791E889057}">
  <dimension ref="B3:G67"/>
  <sheetViews>
    <sheetView workbookViewId="0"/>
  </sheetViews>
  <sheetFormatPr baseColWidth="10" defaultRowHeight="15" x14ac:dyDescent="0.25"/>
  <cols>
    <col min="1" max="1" width="11.42578125" style="2"/>
    <col min="2" max="2" width="35.42578125" style="2" customWidth="1"/>
    <col min="3" max="5" width="21" style="2" customWidth="1"/>
    <col min="6" max="6" width="11.42578125" style="2" customWidth="1"/>
    <col min="7" max="7" width="14.5703125" style="2" customWidth="1"/>
    <col min="8" max="16384" width="11.42578125" style="2"/>
  </cols>
  <sheetData>
    <row r="3" spans="2:7" x14ac:dyDescent="0.25">
      <c r="F3" s="32"/>
    </row>
    <row r="10" spans="2:7" ht="22.5" x14ac:dyDescent="0.25">
      <c r="B10" s="1"/>
      <c r="G10" s="3"/>
    </row>
    <row r="12" spans="2:7" ht="33.75" customHeight="1" thickBot="1" x14ac:dyDescent="0.3">
      <c r="B12" s="5" t="s">
        <v>27</v>
      </c>
      <c r="C12" s="5" t="s">
        <v>118</v>
      </c>
      <c r="D12" s="5" t="s">
        <v>119</v>
      </c>
      <c r="E12" s="24" t="s">
        <v>24</v>
      </c>
    </row>
    <row r="13" spans="2:7" ht="15.75" thickBot="1" x14ac:dyDescent="0.3">
      <c r="B13" s="10" t="s">
        <v>29</v>
      </c>
      <c r="C13" s="11">
        <v>3</v>
      </c>
      <c r="D13" s="12">
        <v>13</v>
      </c>
      <c r="E13" s="12">
        <f>SUM(C13:D13)</f>
        <v>16</v>
      </c>
      <c r="F13" s="9"/>
    </row>
    <row r="14" spans="2:7" ht="15.75" thickBot="1" x14ac:dyDescent="0.3">
      <c r="B14" s="10" t="s">
        <v>30</v>
      </c>
      <c r="C14" s="11">
        <v>2</v>
      </c>
      <c r="D14" s="12">
        <v>2</v>
      </c>
      <c r="E14" s="12">
        <f t="shared" ref="E14:E63" si="0">SUM(C14:D14)</f>
        <v>4</v>
      </c>
      <c r="F14" s="9"/>
    </row>
    <row r="15" spans="2:7" ht="15.75" thickBot="1" x14ac:dyDescent="0.3">
      <c r="B15" s="10" t="s">
        <v>141</v>
      </c>
      <c r="C15" s="11">
        <v>4</v>
      </c>
      <c r="D15" s="12">
        <v>7</v>
      </c>
      <c r="E15" s="12">
        <f t="shared" si="0"/>
        <v>11</v>
      </c>
      <c r="F15" s="9"/>
    </row>
    <row r="16" spans="2:7" ht="15.75" thickBot="1" x14ac:dyDescent="0.3">
      <c r="B16" s="10" t="s">
        <v>32</v>
      </c>
      <c r="C16" s="11">
        <v>0</v>
      </c>
      <c r="D16" s="12">
        <v>5</v>
      </c>
      <c r="E16" s="12">
        <f t="shared" si="0"/>
        <v>5</v>
      </c>
      <c r="F16" s="9"/>
    </row>
    <row r="17" spans="2:6" ht="15.75" thickBot="1" x14ac:dyDescent="0.3">
      <c r="B17" s="10" t="s">
        <v>172</v>
      </c>
      <c r="C17" s="11">
        <v>1</v>
      </c>
      <c r="D17" s="12">
        <v>3</v>
      </c>
      <c r="E17" s="12">
        <f t="shared" si="0"/>
        <v>4</v>
      </c>
      <c r="F17" s="9"/>
    </row>
    <row r="18" spans="2:6" ht="15.75" thickBot="1" x14ac:dyDescent="0.3">
      <c r="B18" s="10" t="s">
        <v>34</v>
      </c>
      <c r="C18" s="11">
        <v>8</v>
      </c>
      <c r="D18" s="12">
        <v>10</v>
      </c>
      <c r="E18" s="12">
        <f t="shared" si="0"/>
        <v>18</v>
      </c>
      <c r="F18" s="9"/>
    </row>
    <row r="19" spans="2:6" ht="15.75" thickBot="1" x14ac:dyDescent="0.3">
      <c r="B19" s="10" t="s">
        <v>35</v>
      </c>
      <c r="C19" s="11">
        <v>1</v>
      </c>
      <c r="D19" s="12">
        <v>0</v>
      </c>
      <c r="E19" s="12">
        <f t="shared" si="0"/>
        <v>1</v>
      </c>
      <c r="F19" s="9"/>
    </row>
    <row r="20" spans="2:6" ht="15.75" thickBot="1" x14ac:dyDescent="0.3">
      <c r="B20" s="10" t="s">
        <v>36</v>
      </c>
      <c r="C20" s="11">
        <v>0</v>
      </c>
      <c r="D20" s="12">
        <v>5</v>
      </c>
      <c r="E20" s="12">
        <f t="shared" si="0"/>
        <v>5</v>
      </c>
      <c r="F20" s="9"/>
    </row>
    <row r="21" spans="2:6" ht="15.75" thickBot="1" x14ac:dyDescent="0.3">
      <c r="B21" s="10" t="s">
        <v>38</v>
      </c>
      <c r="C21" s="11">
        <v>14</v>
      </c>
      <c r="D21" s="12">
        <v>21</v>
      </c>
      <c r="E21" s="12">
        <f t="shared" si="0"/>
        <v>35</v>
      </c>
      <c r="F21" s="9"/>
    </row>
    <row r="22" spans="2:6" ht="15.75" thickBot="1" x14ac:dyDescent="0.3">
      <c r="B22" s="10" t="s">
        <v>39</v>
      </c>
      <c r="C22" s="11">
        <v>6</v>
      </c>
      <c r="D22" s="12">
        <v>6</v>
      </c>
      <c r="E22" s="12">
        <f t="shared" si="0"/>
        <v>12</v>
      </c>
      <c r="F22" s="9"/>
    </row>
    <row r="23" spans="2:6" ht="15.75" thickBot="1" x14ac:dyDescent="0.3">
      <c r="B23" s="10" t="s">
        <v>40</v>
      </c>
      <c r="C23" s="11">
        <v>1</v>
      </c>
      <c r="D23" s="12">
        <v>2</v>
      </c>
      <c r="E23" s="12">
        <f t="shared" si="0"/>
        <v>3</v>
      </c>
      <c r="F23" s="9"/>
    </row>
    <row r="24" spans="2:6" ht="15.75" thickBot="1" x14ac:dyDescent="0.3">
      <c r="B24" s="10" t="s">
        <v>10</v>
      </c>
      <c r="C24" s="11">
        <v>4</v>
      </c>
      <c r="D24" s="12">
        <v>1</v>
      </c>
      <c r="E24" s="12">
        <f t="shared" si="0"/>
        <v>5</v>
      </c>
      <c r="F24" s="9"/>
    </row>
    <row r="25" spans="2:6" ht="15.75" thickBot="1" x14ac:dyDescent="0.3">
      <c r="B25" s="10" t="s">
        <v>173</v>
      </c>
      <c r="C25" s="11">
        <v>2</v>
      </c>
      <c r="D25" s="12">
        <v>2</v>
      </c>
      <c r="E25" s="12">
        <f t="shared" si="0"/>
        <v>4</v>
      </c>
      <c r="F25" s="9"/>
    </row>
    <row r="26" spans="2:6" ht="15.75" thickBot="1" x14ac:dyDescent="0.3">
      <c r="B26" s="10" t="s">
        <v>44</v>
      </c>
      <c r="C26" s="11">
        <v>1</v>
      </c>
      <c r="D26" s="12">
        <v>4</v>
      </c>
      <c r="E26" s="12">
        <f t="shared" si="0"/>
        <v>5</v>
      </c>
      <c r="F26" s="9"/>
    </row>
    <row r="27" spans="2:6" ht="15.75" thickBot="1" x14ac:dyDescent="0.3">
      <c r="B27" s="10" t="s">
        <v>46</v>
      </c>
      <c r="C27" s="11">
        <v>1</v>
      </c>
      <c r="D27" s="12">
        <v>0</v>
      </c>
      <c r="E27" s="12">
        <f t="shared" si="0"/>
        <v>1</v>
      </c>
      <c r="F27" s="9"/>
    </row>
    <row r="28" spans="2:6" ht="15.75" thickBot="1" x14ac:dyDescent="0.3">
      <c r="B28" s="10" t="s">
        <v>41</v>
      </c>
      <c r="C28" s="11">
        <v>1</v>
      </c>
      <c r="D28" s="12">
        <v>3</v>
      </c>
      <c r="E28" s="12">
        <f t="shared" si="0"/>
        <v>4</v>
      </c>
      <c r="F28" s="9"/>
    </row>
    <row r="29" spans="2:6" ht="15.75" thickBot="1" x14ac:dyDescent="0.3">
      <c r="B29" s="10" t="s">
        <v>42</v>
      </c>
      <c r="C29" s="11">
        <v>4</v>
      </c>
      <c r="D29" s="12">
        <v>6</v>
      </c>
      <c r="E29" s="12">
        <f t="shared" si="0"/>
        <v>10</v>
      </c>
      <c r="F29" s="9"/>
    </row>
    <row r="30" spans="2:6" ht="15.75" thickBot="1" x14ac:dyDescent="0.3">
      <c r="B30" s="10" t="s">
        <v>45</v>
      </c>
      <c r="C30" s="11">
        <v>4</v>
      </c>
      <c r="D30" s="12">
        <v>4</v>
      </c>
      <c r="E30" s="12">
        <f t="shared" si="0"/>
        <v>8</v>
      </c>
      <c r="F30" s="9"/>
    </row>
    <row r="31" spans="2:6" ht="15.75" thickBot="1" x14ac:dyDescent="0.3">
      <c r="B31" s="10" t="s">
        <v>174</v>
      </c>
      <c r="C31" s="11">
        <v>3</v>
      </c>
      <c r="D31" s="12">
        <v>4</v>
      </c>
      <c r="E31" s="12">
        <f t="shared" si="0"/>
        <v>7</v>
      </c>
      <c r="F31" s="9"/>
    </row>
    <row r="32" spans="2:6" ht="15.75" thickBot="1" x14ac:dyDescent="0.3">
      <c r="B32" s="10" t="s">
        <v>48</v>
      </c>
      <c r="C32" s="11">
        <v>2</v>
      </c>
      <c r="D32" s="12">
        <v>2</v>
      </c>
      <c r="E32" s="12">
        <f t="shared" si="0"/>
        <v>4</v>
      </c>
      <c r="F32" s="9"/>
    </row>
    <row r="33" spans="2:6" ht="15.75" thickBot="1" x14ac:dyDescent="0.3">
      <c r="B33" s="10" t="s">
        <v>49</v>
      </c>
      <c r="C33" s="11">
        <v>9</v>
      </c>
      <c r="D33" s="12">
        <v>3</v>
      </c>
      <c r="E33" s="12">
        <f t="shared" si="0"/>
        <v>12</v>
      </c>
      <c r="F33" s="9"/>
    </row>
    <row r="34" spans="2:6" ht="15.75" thickBot="1" x14ac:dyDescent="0.3">
      <c r="B34" s="10" t="s">
        <v>50</v>
      </c>
      <c r="C34" s="11">
        <v>0</v>
      </c>
      <c r="D34" s="12">
        <v>2</v>
      </c>
      <c r="E34" s="12">
        <f t="shared" si="0"/>
        <v>2</v>
      </c>
      <c r="F34" s="9"/>
    </row>
    <row r="35" spans="2:6" ht="15.75" thickBot="1" x14ac:dyDescent="0.3">
      <c r="B35" s="10" t="s">
        <v>51</v>
      </c>
      <c r="C35" s="11">
        <v>3</v>
      </c>
      <c r="D35" s="12">
        <v>1</v>
      </c>
      <c r="E35" s="12">
        <f t="shared" si="0"/>
        <v>4</v>
      </c>
      <c r="F35" s="9"/>
    </row>
    <row r="36" spans="2:6" ht="15.75" thickBot="1" x14ac:dyDescent="0.3">
      <c r="B36" s="10" t="s">
        <v>52</v>
      </c>
      <c r="C36" s="11">
        <v>1</v>
      </c>
      <c r="D36" s="12">
        <v>1</v>
      </c>
      <c r="E36" s="12">
        <f t="shared" si="0"/>
        <v>2</v>
      </c>
      <c r="F36" s="9"/>
    </row>
    <row r="37" spans="2:6" ht="15.75" thickBot="1" x14ac:dyDescent="0.3">
      <c r="B37" s="10" t="s">
        <v>175</v>
      </c>
      <c r="C37" s="11">
        <v>3</v>
      </c>
      <c r="D37" s="12">
        <v>6</v>
      </c>
      <c r="E37" s="12">
        <f t="shared" si="0"/>
        <v>9</v>
      </c>
      <c r="F37" s="9"/>
    </row>
    <row r="38" spans="2:6" ht="15.75" thickBot="1" x14ac:dyDescent="0.3">
      <c r="B38" s="10" t="s">
        <v>53</v>
      </c>
      <c r="C38" s="11">
        <v>4</v>
      </c>
      <c r="D38" s="12">
        <v>4</v>
      </c>
      <c r="E38" s="12">
        <f t="shared" si="0"/>
        <v>8</v>
      </c>
      <c r="F38" s="9"/>
    </row>
    <row r="39" spans="2:6" ht="15.75" thickBot="1" x14ac:dyDescent="0.3">
      <c r="B39" s="10" t="s">
        <v>176</v>
      </c>
      <c r="C39" s="11">
        <v>1</v>
      </c>
      <c r="D39" s="12">
        <v>2</v>
      </c>
      <c r="E39" s="12">
        <f t="shared" si="0"/>
        <v>3</v>
      </c>
      <c r="F39" s="9"/>
    </row>
    <row r="40" spans="2:6" ht="15.75" thickBot="1" x14ac:dyDescent="0.3">
      <c r="B40" s="10" t="s">
        <v>177</v>
      </c>
      <c r="C40" s="11">
        <v>5</v>
      </c>
      <c r="D40" s="12">
        <v>4</v>
      </c>
      <c r="E40" s="12">
        <f t="shared" si="0"/>
        <v>9</v>
      </c>
      <c r="F40" s="9"/>
    </row>
    <row r="41" spans="2:6" ht="15.75" thickBot="1" x14ac:dyDescent="0.3">
      <c r="B41" s="10" t="s">
        <v>54</v>
      </c>
      <c r="C41" s="11">
        <v>0</v>
      </c>
      <c r="D41" s="12">
        <v>8</v>
      </c>
      <c r="E41" s="12">
        <f t="shared" si="0"/>
        <v>8</v>
      </c>
      <c r="F41" s="9"/>
    </row>
    <row r="42" spans="2:6" ht="15.75" thickBot="1" x14ac:dyDescent="0.3">
      <c r="B42" s="10" t="s">
        <v>178</v>
      </c>
      <c r="C42" s="11">
        <v>0</v>
      </c>
      <c r="D42" s="12">
        <v>3</v>
      </c>
      <c r="E42" s="12">
        <f t="shared" si="0"/>
        <v>3</v>
      </c>
      <c r="F42" s="9"/>
    </row>
    <row r="43" spans="2:6" ht="15.75" thickBot="1" x14ac:dyDescent="0.3">
      <c r="B43" s="10" t="s">
        <v>56</v>
      </c>
      <c r="C43" s="11">
        <v>1</v>
      </c>
      <c r="D43" s="12">
        <v>3</v>
      </c>
      <c r="E43" s="12">
        <f t="shared" si="0"/>
        <v>4</v>
      </c>
      <c r="F43" s="9"/>
    </row>
    <row r="44" spans="2:6" ht="15.75" thickBot="1" x14ac:dyDescent="0.3">
      <c r="B44" s="10" t="s">
        <v>57</v>
      </c>
      <c r="C44" s="11">
        <v>8</v>
      </c>
      <c r="D44" s="12">
        <v>22</v>
      </c>
      <c r="E44" s="12">
        <f t="shared" si="0"/>
        <v>30</v>
      </c>
      <c r="F44" s="9"/>
    </row>
    <row r="45" spans="2:6" ht="15.75" thickBot="1" x14ac:dyDescent="0.3">
      <c r="B45" s="10" t="s">
        <v>97</v>
      </c>
      <c r="C45" s="11">
        <v>5</v>
      </c>
      <c r="D45" s="12">
        <v>9</v>
      </c>
      <c r="E45" s="12">
        <f t="shared" si="0"/>
        <v>14</v>
      </c>
      <c r="F45" s="9"/>
    </row>
    <row r="46" spans="2:6" ht="15.75" thickBot="1" x14ac:dyDescent="0.3">
      <c r="B46" s="10" t="s">
        <v>59</v>
      </c>
      <c r="C46" s="11">
        <v>2</v>
      </c>
      <c r="D46" s="12">
        <v>11</v>
      </c>
      <c r="E46" s="12">
        <f t="shared" si="0"/>
        <v>13</v>
      </c>
      <c r="F46" s="9"/>
    </row>
    <row r="47" spans="2:6" ht="15.75" thickBot="1" x14ac:dyDescent="0.3">
      <c r="B47" s="10" t="s">
        <v>60</v>
      </c>
      <c r="C47" s="11">
        <v>1</v>
      </c>
      <c r="D47" s="12">
        <v>4</v>
      </c>
      <c r="E47" s="12">
        <f t="shared" si="0"/>
        <v>5</v>
      </c>
      <c r="F47" s="9"/>
    </row>
    <row r="48" spans="2:6" ht="15.75" thickBot="1" x14ac:dyDescent="0.3">
      <c r="B48" s="10" t="s">
        <v>179</v>
      </c>
      <c r="C48" s="11">
        <v>0</v>
      </c>
      <c r="D48" s="12">
        <v>6</v>
      </c>
      <c r="E48" s="12">
        <f t="shared" si="0"/>
        <v>6</v>
      </c>
      <c r="F48" s="9"/>
    </row>
    <row r="49" spans="2:6" ht="15.75" thickBot="1" x14ac:dyDescent="0.3">
      <c r="B49" s="10" t="s">
        <v>62</v>
      </c>
      <c r="C49" s="11">
        <v>0</v>
      </c>
      <c r="D49" s="12">
        <v>2</v>
      </c>
      <c r="E49" s="12">
        <f t="shared" si="0"/>
        <v>2</v>
      </c>
      <c r="F49" s="9"/>
    </row>
    <row r="50" spans="2:6" ht="15.75" thickBot="1" x14ac:dyDescent="0.3">
      <c r="B50" s="10" t="s">
        <v>64</v>
      </c>
      <c r="C50" s="11">
        <v>3</v>
      </c>
      <c r="D50" s="12">
        <v>10</v>
      </c>
      <c r="E50" s="12">
        <f t="shared" si="0"/>
        <v>13</v>
      </c>
      <c r="F50" s="9"/>
    </row>
    <row r="51" spans="2:6" ht="15.75" thickBot="1" x14ac:dyDescent="0.3">
      <c r="B51" s="10" t="s">
        <v>65</v>
      </c>
      <c r="C51" s="11">
        <v>0</v>
      </c>
      <c r="D51" s="12">
        <v>3</v>
      </c>
      <c r="E51" s="12">
        <f t="shared" si="0"/>
        <v>3</v>
      </c>
      <c r="F51" s="9"/>
    </row>
    <row r="52" spans="2:6" ht="15.75" thickBot="1" x14ac:dyDescent="0.3">
      <c r="B52" s="10" t="s">
        <v>67</v>
      </c>
      <c r="C52" s="11">
        <v>0</v>
      </c>
      <c r="D52" s="12">
        <v>2</v>
      </c>
      <c r="E52" s="12">
        <f t="shared" si="0"/>
        <v>2</v>
      </c>
      <c r="F52" s="9"/>
    </row>
    <row r="53" spans="2:6" ht="15.75" thickBot="1" x14ac:dyDescent="0.3">
      <c r="B53" s="10" t="s">
        <v>68</v>
      </c>
      <c r="C53" s="11">
        <v>10</v>
      </c>
      <c r="D53" s="12">
        <v>7</v>
      </c>
      <c r="E53" s="12">
        <f t="shared" si="0"/>
        <v>17</v>
      </c>
      <c r="F53" s="9"/>
    </row>
    <row r="54" spans="2:6" ht="15.75" thickBot="1" x14ac:dyDescent="0.3">
      <c r="B54" s="10" t="s">
        <v>69</v>
      </c>
      <c r="C54" s="11">
        <v>1</v>
      </c>
      <c r="D54" s="12">
        <v>1</v>
      </c>
      <c r="E54" s="12">
        <f t="shared" si="0"/>
        <v>2</v>
      </c>
      <c r="F54" s="9"/>
    </row>
    <row r="55" spans="2:6" ht="15.75" thickBot="1" x14ac:dyDescent="0.3">
      <c r="B55" s="10" t="s">
        <v>70</v>
      </c>
      <c r="C55" s="11">
        <v>0</v>
      </c>
      <c r="D55" s="12">
        <v>4</v>
      </c>
      <c r="E55" s="12">
        <f t="shared" si="0"/>
        <v>4</v>
      </c>
      <c r="F55" s="9"/>
    </row>
    <row r="56" spans="2:6" ht="15.75" thickBot="1" x14ac:dyDescent="0.3">
      <c r="B56" s="10" t="s">
        <v>144</v>
      </c>
      <c r="C56" s="11">
        <v>3</v>
      </c>
      <c r="D56" s="12">
        <v>3</v>
      </c>
      <c r="E56" s="12">
        <f t="shared" si="0"/>
        <v>6</v>
      </c>
      <c r="F56" s="9"/>
    </row>
    <row r="57" spans="2:6" ht="15.75" thickBot="1" x14ac:dyDescent="0.3">
      <c r="B57" s="10" t="s">
        <v>71</v>
      </c>
      <c r="C57" s="11">
        <v>0</v>
      </c>
      <c r="D57" s="12">
        <v>1</v>
      </c>
      <c r="E57" s="12">
        <f t="shared" si="0"/>
        <v>1</v>
      </c>
      <c r="F57" s="9"/>
    </row>
    <row r="58" spans="2:6" ht="15.75" thickBot="1" x14ac:dyDescent="0.3">
      <c r="B58" s="10" t="s">
        <v>72</v>
      </c>
      <c r="C58" s="11">
        <v>1</v>
      </c>
      <c r="D58" s="12">
        <v>3</v>
      </c>
      <c r="E58" s="12">
        <f t="shared" si="0"/>
        <v>4</v>
      </c>
      <c r="F58" s="9"/>
    </row>
    <row r="59" spans="2:6" ht="15.75" thickBot="1" x14ac:dyDescent="0.3">
      <c r="B59" s="10" t="s">
        <v>158</v>
      </c>
      <c r="C59" s="11">
        <v>7</v>
      </c>
      <c r="D59" s="12">
        <v>10</v>
      </c>
      <c r="E59" s="12">
        <f t="shared" si="0"/>
        <v>17</v>
      </c>
      <c r="F59" s="9"/>
    </row>
    <row r="60" spans="2:6" ht="15.75" thickBot="1" x14ac:dyDescent="0.3">
      <c r="B60" s="10" t="s">
        <v>74</v>
      </c>
      <c r="C60" s="11">
        <v>2</v>
      </c>
      <c r="D60" s="12">
        <v>3</v>
      </c>
      <c r="E60" s="12">
        <f t="shared" si="0"/>
        <v>5</v>
      </c>
      <c r="F60" s="9"/>
    </row>
    <row r="61" spans="2:6" ht="15.75" thickBot="1" x14ac:dyDescent="0.3">
      <c r="B61" s="10" t="s">
        <v>75</v>
      </c>
      <c r="C61" s="11">
        <v>1</v>
      </c>
      <c r="D61" s="12">
        <v>0</v>
      </c>
      <c r="E61" s="12">
        <f t="shared" si="0"/>
        <v>1</v>
      </c>
      <c r="F61" s="9"/>
    </row>
    <row r="62" spans="2:6" ht="15.75" thickBot="1" x14ac:dyDescent="0.3">
      <c r="B62" s="10" t="s">
        <v>76</v>
      </c>
      <c r="C62" s="11">
        <v>6</v>
      </c>
      <c r="D62" s="12">
        <v>2</v>
      </c>
      <c r="E62" s="12">
        <f t="shared" si="0"/>
        <v>8</v>
      </c>
      <c r="F62" s="9"/>
    </row>
    <row r="63" spans="2:6" ht="15.75" thickBot="1" x14ac:dyDescent="0.3">
      <c r="B63" s="92" t="s">
        <v>180</v>
      </c>
      <c r="C63" s="93">
        <v>21</v>
      </c>
      <c r="D63" s="94">
        <v>36</v>
      </c>
      <c r="E63" s="95">
        <f t="shared" si="0"/>
        <v>57</v>
      </c>
    </row>
    <row r="64" spans="2:6" ht="33.75" customHeight="1" thickBot="1" x14ac:dyDescent="0.3">
      <c r="B64" s="41" t="s">
        <v>28</v>
      </c>
      <c r="C64" s="42">
        <f>SUM(C13:C63)</f>
        <v>160</v>
      </c>
      <c r="D64" s="42">
        <f t="shared" ref="D64:E64" si="1">SUM(D13:D63)</f>
        <v>276</v>
      </c>
      <c r="E64" s="42">
        <f t="shared" si="1"/>
        <v>436</v>
      </c>
    </row>
    <row r="65" spans="2:5" x14ac:dyDescent="0.25">
      <c r="B65" s="30"/>
      <c r="C65" s="30"/>
      <c r="D65" s="30"/>
      <c r="E65" s="30"/>
    </row>
    <row r="66" spans="2:5" x14ac:dyDescent="0.25">
      <c r="B66" s="23" t="s">
        <v>25</v>
      </c>
    </row>
    <row r="67" spans="2:5" x14ac:dyDescent="0.25">
      <c r="B67" s="23" t="s">
        <v>181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640C-466C-4EC2-ABFC-46B4344AA75A}">
  <dimension ref="B3:G25"/>
  <sheetViews>
    <sheetView workbookViewId="0"/>
  </sheetViews>
  <sheetFormatPr baseColWidth="10" defaultRowHeight="15" x14ac:dyDescent="0.25"/>
  <cols>
    <col min="1" max="1" width="11.42578125" style="2"/>
    <col min="2" max="2" width="35.42578125" style="2" customWidth="1"/>
    <col min="3" max="5" width="21" style="2" customWidth="1"/>
    <col min="6" max="6" width="11.42578125" style="2" customWidth="1"/>
    <col min="7" max="7" width="14.5703125" style="2" customWidth="1"/>
    <col min="8" max="16384" width="11.42578125" style="2"/>
  </cols>
  <sheetData>
    <row r="3" spans="2:7" x14ac:dyDescent="0.25">
      <c r="F3" s="32"/>
    </row>
    <row r="10" spans="2:7" ht="22.5" x14ac:dyDescent="0.25">
      <c r="B10" s="1"/>
      <c r="G10" s="3"/>
    </row>
    <row r="12" spans="2:7" ht="33.75" customHeight="1" thickBot="1" x14ac:dyDescent="0.3">
      <c r="B12" s="5" t="s">
        <v>182</v>
      </c>
      <c r="C12" s="5" t="s">
        <v>118</v>
      </c>
      <c r="D12" s="5" t="s">
        <v>119</v>
      </c>
      <c r="E12" s="24" t="s">
        <v>24</v>
      </c>
    </row>
    <row r="13" spans="2:7" ht="15.75" thickBot="1" x14ac:dyDescent="0.3">
      <c r="B13" s="10" t="s">
        <v>183</v>
      </c>
      <c r="C13" s="11">
        <v>4</v>
      </c>
      <c r="D13" s="11">
        <v>9</v>
      </c>
      <c r="E13" s="12">
        <f>SUM(C13:D13)</f>
        <v>13</v>
      </c>
      <c r="F13" s="9"/>
    </row>
    <row r="14" spans="2:7" ht="15.75" thickBot="1" x14ac:dyDescent="0.3">
      <c r="B14" s="10" t="s">
        <v>184</v>
      </c>
      <c r="C14" s="11">
        <v>1</v>
      </c>
      <c r="D14" s="11">
        <v>3</v>
      </c>
      <c r="E14" s="12">
        <f t="shared" ref="E14:E21" si="0">SUM(C14:D14)</f>
        <v>4</v>
      </c>
      <c r="F14" s="9"/>
    </row>
    <row r="15" spans="2:7" ht="15.75" thickBot="1" x14ac:dyDescent="0.3">
      <c r="B15" s="10" t="s">
        <v>185</v>
      </c>
      <c r="C15" s="11">
        <v>2</v>
      </c>
      <c r="D15" s="11">
        <v>0</v>
      </c>
      <c r="E15" s="12">
        <f t="shared" si="0"/>
        <v>2</v>
      </c>
      <c r="F15" s="9"/>
    </row>
    <row r="16" spans="2:7" ht="15.75" thickBot="1" x14ac:dyDescent="0.3">
      <c r="B16" s="10" t="s">
        <v>186</v>
      </c>
      <c r="C16" s="11">
        <v>1</v>
      </c>
      <c r="D16" s="11">
        <v>2</v>
      </c>
      <c r="E16" s="12">
        <f t="shared" si="0"/>
        <v>3</v>
      </c>
      <c r="F16" s="9"/>
    </row>
    <row r="17" spans="2:6" ht="15.75" thickBot="1" x14ac:dyDescent="0.3">
      <c r="B17" s="10" t="s">
        <v>187</v>
      </c>
      <c r="C17" s="11">
        <v>4</v>
      </c>
      <c r="D17" s="11">
        <v>9</v>
      </c>
      <c r="E17" s="12">
        <f t="shared" si="0"/>
        <v>13</v>
      </c>
      <c r="F17" s="9"/>
    </row>
    <row r="18" spans="2:6" ht="15.75" thickBot="1" x14ac:dyDescent="0.3">
      <c r="B18" s="10" t="s">
        <v>188</v>
      </c>
      <c r="C18" s="11">
        <v>1</v>
      </c>
      <c r="D18" s="11">
        <v>4</v>
      </c>
      <c r="E18" s="12">
        <f t="shared" si="0"/>
        <v>5</v>
      </c>
      <c r="F18" s="9"/>
    </row>
    <row r="19" spans="2:6" ht="15.75" thickBot="1" x14ac:dyDescent="0.3">
      <c r="B19" s="10" t="s">
        <v>189</v>
      </c>
      <c r="C19" s="11">
        <v>5</v>
      </c>
      <c r="D19" s="11">
        <v>6</v>
      </c>
      <c r="E19" s="12">
        <f t="shared" si="0"/>
        <v>11</v>
      </c>
      <c r="F19" s="9"/>
    </row>
    <row r="20" spans="2:6" ht="15.75" thickBot="1" x14ac:dyDescent="0.3">
      <c r="B20" s="10" t="s">
        <v>190</v>
      </c>
      <c r="C20" s="11">
        <v>2</v>
      </c>
      <c r="D20" s="11">
        <v>3</v>
      </c>
      <c r="E20" s="12">
        <f t="shared" si="0"/>
        <v>5</v>
      </c>
      <c r="F20" s="9"/>
    </row>
    <row r="21" spans="2:6" ht="15.75" thickBot="1" x14ac:dyDescent="0.3">
      <c r="B21" s="10" t="s">
        <v>191</v>
      </c>
      <c r="C21" s="14">
        <v>1</v>
      </c>
      <c r="D21" s="11">
        <v>0</v>
      </c>
      <c r="E21" s="15">
        <f t="shared" si="0"/>
        <v>1</v>
      </c>
      <c r="F21" s="9"/>
    </row>
    <row r="22" spans="2:6" ht="33.75" customHeight="1" thickBot="1" x14ac:dyDescent="0.3">
      <c r="B22" s="41" t="s">
        <v>28</v>
      </c>
      <c r="C22" s="42">
        <f>SUM(C13:C21)</f>
        <v>21</v>
      </c>
      <c r="D22" s="96">
        <f>SUM(D13:D21)</f>
        <v>36</v>
      </c>
      <c r="E22" s="42">
        <f>SUM(E13:E21)</f>
        <v>57</v>
      </c>
    </row>
    <row r="23" spans="2:6" x14ac:dyDescent="0.25">
      <c r="B23" s="30"/>
      <c r="C23" s="30"/>
      <c r="D23" s="30"/>
      <c r="E23" s="30"/>
    </row>
    <row r="24" spans="2:6" x14ac:dyDescent="0.25">
      <c r="B24" s="23" t="s">
        <v>25</v>
      </c>
    </row>
    <row r="25" spans="2:6" x14ac:dyDescent="0.25">
      <c r="B25" s="23" t="s">
        <v>181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D2BB-1A92-46F3-8FC1-AEF60F7370F8}">
  <dimension ref="B10:J35"/>
  <sheetViews>
    <sheetView zoomScaleNormal="100" workbookViewId="0"/>
  </sheetViews>
  <sheetFormatPr baseColWidth="10" defaultRowHeight="15" x14ac:dyDescent="0.25"/>
  <cols>
    <col min="1" max="1" width="9.140625" style="2" customWidth="1"/>
    <col min="2" max="2" width="47.28515625" style="2" customWidth="1"/>
    <col min="3" max="6" width="21.140625" style="2" customWidth="1"/>
    <col min="7" max="7" width="11.42578125" style="2" customWidth="1"/>
    <col min="8" max="9" width="11.42578125" style="2"/>
    <col min="10" max="10" width="22.5703125" style="2" bestFit="1" customWidth="1"/>
    <col min="11" max="16384" width="11.42578125" style="2"/>
  </cols>
  <sheetData>
    <row r="10" spans="2:10" ht="22.5" x14ac:dyDescent="0.25">
      <c r="B10" s="1"/>
      <c r="J10" s="3"/>
    </row>
    <row r="11" spans="2:10" x14ac:dyDescent="0.25">
      <c r="F11" s="4"/>
    </row>
    <row r="12" spans="2:10" ht="49.5" customHeight="1" thickBot="1" x14ac:dyDescent="0.3">
      <c r="B12" s="5" t="s">
        <v>0</v>
      </c>
      <c r="C12" s="6" t="s">
        <v>1</v>
      </c>
      <c r="D12" s="6" t="s">
        <v>2</v>
      </c>
      <c r="E12" s="7" t="s">
        <v>3</v>
      </c>
      <c r="F12" s="8" t="s">
        <v>4</v>
      </c>
      <c r="G12" s="9"/>
    </row>
    <row r="13" spans="2:10" ht="15.75" thickBot="1" x14ac:dyDescent="0.3">
      <c r="B13" s="10" t="s">
        <v>5</v>
      </c>
      <c r="C13" s="11">
        <f>'Abogados por Provincia'!C16+'Abogados por Provincia'!C26+'Abogados por Provincia'!C30+'Abogados por Provincia'!C36+'Abogados por Provincia'!C38+'Abogados por Provincia'!C43+'Abogados por Provincia'!C54+'Abogados por Provincia'!C34</f>
        <v>22946</v>
      </c>
      <c r="D13" s="12">
        <f>'Abogados por Provincia'!D16+'Abogados por Provincia'!D26+'Abogados por Provincia'!D30+'Abogados por Provincia'!D36+'Abogados por Provincia'!D38+'Abogados por Provincia'!D43+'Abogados por Provincia'!D54+'Abogados por Provincia'!D34</f>
        <v>294</v>
      </c>
      <c r="E13" s="13">
        <f>'Abogados por Provincia'!E16+'Abogados por Provincia'!E26+'Abogados por Provincia'!E30+'Abogados por Provincia'!E36+'Abogados por Provincia'!E38+'Abogados por Provincia'!E43+'Abogados por Provincia'!E54+'Abogados por Provincia'!E34</f>
        <v>23240</v>
      </c>
      <c r="F13" s="12">
        <f>'Abogados por Provincia'!F16+'Abogados por Provincia'!F26+'Abogados por Provincia'!F30+'Abogados por Provincia'!F36+'Abogados por Provincia'!F38+'Abogados por Provincia'!F43+'Abogados por Provincia'!F54+'Abogados por Provincia'!F34</f>
        <v>16128</v>
      </c>
      <c r="G13" s="9"/>
    </row>
    <row r="14" spans="2:10" ht="15.75" thickBot="1" x14ac:dyDescent="0.3">
      <c r="B14" s="10" t="s">
        <v>6</v>
      </c>
      <c r="C14" s="11">
        <f>'Abogados por Provincia'!C37+'Abogados por Provincia'!C57+'Abogados por Provincia'!C62</f>
        <v>2939</v>
      </c>
      <c r="D14" s="12">
        <f>'Abogados por Provincia'!D37+'Abogados por Provincia'!D57+'Abogados por Provincia'!D62</f>
        <v>84</v>
      </c>
      <c r="E14" s="13">
        <f>'Abogados por Provincia'!E37+'Abogados por Provincia'!E57+'Abogados por Provincia'!E62</f>
        <v>3023</v>
      </c>
      <c r="F14" s="12">
        <f>'Abogados por Provincia'!F37+'Abogados por Provincia'!F57+'Abogados por Provincia'!F62</f>
        <v>1320</v>
      </c>
      <c r="G14" s="9"/>
    </row>
    <row r="15" spans="2:10" ht="15.75" thickBot="1" x14ac:dyDescent="0.3">
      <c r="B15" s="10" t="s">
        <v>7</v>
      </c>
      <c r="C15" s="11">
        <f>'Abogados por Provincia'!C18</f>
        <v>3099</v>
      </c>
      <c r="D15" s="12">
        <f>'Abogados por Provincia'!D18</f>
        <v>90</v>
      </c>
      <c r="E15" s="13">
        <f>'Abogados por Provincia'!E18</f>
        <v>3189</v>
      </c>
      <c r="F15" s="12">
        <f>'Abogados por Provincia'!F18</f>
        <v>2440</v>
      </c>
      <c r="G15" s="9"/>
    </row>
    <row r="16" spans="2:10" ht="15.75" thickBot="1" x14ac:dyDescent="0.3">
      <c r="B16" s="10" t="s">
        <v>8</v>
      </c>
      <c r="C16" s="11">
        <f>'Abogados por Provincia'!C21</f>
        <v>3012</v>
      </c>
      <c r="D16" s="12">
        <f>'Abogados por Provincia'!D21</f>
        <v>31</v>
      </c>
      <c r="E16" s="13">
        <f>'Abogados por Provincia'!E21</f>
        <v>3043</v>
      </c>
      <c r="F16" s="12">
        <f>'Abogados por Provincia'!F21</f>
        <v>1174</v>
      </c>
      <c r="G16" s="9"/>
    </row>
    <row r="17" spans="2:7" ht="15.75" thickBot="1" x14ac:dyDescent="0.3">
      <c r="B17" s="10" t="s">
        <v>9</v>
      </c>
      <c r="C17" s="11">
        <f>'Abogados por Provincia'!C48+'Abogados por Provincia'!C52</f>
        <v>5749</v>
      </c>
      <c r="D17" s="12">
        <f>'Abogados por Provincia'!D48+'Abogados por Provincia'!D52</f>
        <v>977</v>
      </c>
      <c r="E17" s="13">
        <f>'Abogados por Provincia'!E48+'Abogados por Provincia'!E52</f>
        <v>6726</v>
      </c>
      <c r="F17" s="12">
        <f>'Abogados por Provincia'!F48+'Abogados por Provincia'!F52</f>
        <v>4135</v>
      </c>
      <c r="G17" s="9"/>
    </row>
    <row r="18" spans="2:7" ht="15.75" thickBot="1" x14ac:dyDescent="0.3">
      <c r="B18" s="10" t="s">
        <v>10</v>
      </c>
      <c r="C18" s="11">
        <f>'Abogados por Provincia'!C27</f>
        <v>1187</v>
      </c>
      <c r="D18" s="12">
        <f>'Abogados por Provincia'!D27</f>
        <v>14</v>
      </c>
      <c r="E18" s="13">
        <f>'Abogados por Provincia'!E27</f>
        <v>1201</v>
      </c>
      <c r="F18" s="12">
        <f>'Abogados por Provincia'!F27</f>
        <v>922</v>
      </c>
      <c r="G18" s="9"/>
    </row>
    <row r="19" spans="2:7" ht="15.75" thickBot="1" x14ac:dyDescent="0.3">
      <c r="B19" s="10" t="s">
        <v>11</v>
      </c>
      <c r="C19" s="11">
        <f>'Abogados por Provincia'!C14+'Abogados por Provincia'!C29+'Abogados por Provincia'!C31+'Abogados por Provincia'!C35+'Abogados por Provincia'!C58</f>
        <v>3273</v>
      </c>
      <c r="D19" s="12">
        <f>'Abogados por Provincia'!D14+'Abogados por Provincia'!D29+'Abogados por Provincia'!D31+'Abogados por Provincia'!D35+'Abogados por Provincia'!D58</f>
        <v>131</v>
      </c>
      <c r="E19" s="13">
        <f>'Abogados por Provincia'!E14+'Abogados por Provincia'!E29+'Abogados por Provincia'!E31+'Abogados por Provincia'!E35+'Abogados por Provincia'!E58</f>
        <v>3404</v>
      </c>
      <c r="F19" s="12">
        <f>'Abogados por Provincia'!F14+'Abogados por Provincia'!F29+'Abogados por Provincia'!F31+'Abogados por Provincia'!F35+'Abogados por Provincia'!F58</f>
        <v>2205</v>
      </c>
      <c r="G19" s="9"/>
    </row>
    <row r="20" spans="2:7" ht="15.75" thickBot="1" x14ac:dyDescent="0.3">
      <c r="B20" s="10" t="s">
        <v>12</v>
      </c>
      <c r="C20" s="11">
        <f>'Abogados por Provincia'!C19+'Abogados por Provincia'!C24+'Abogados por Provincia'!C39+'Abogados por Provincia'!C47+'Abogados por Provincia'!C51+'Abogados por Provincia'!C53+'Abogados por Provincia'!C55+'Abogados por Provincia'!C60+'Abogados por Provincia'!C61</f>
        <v>4868</v>
      </c>
      <c r="D20" s="12">
        <f>'Abogados por Provincia'!D19+'Abogados por Provincia'!D24+'Abogados por Provincia'!D39+'Abogados por Provincia'!D47+'Abogados por Provincia'!D51+'Abogados por Provincia'!D53+'Abogados por Provincia'!D55+'Abogados por Provincia'!D60+'Abogados por Provincia'!D61</f>
        <v>211</v>
      </c>
      <c r="E20" s="13">
        <f>'Abogados por Provincia'!E19+'Abogados por Provincia'!E24+'Abogados por Provincia'!E39+'Abogados por Provincia'!E47+'Abogados por Provincia'!E51+'Abogados por Provincia'!E53+'Abogados por Provincia'!E55+'Abogados por Provincia'!E60+'Abogados por Provincia'!E61</f>
        <v>5079</v>
      </c>
      <c r="F20" s="12">
        <f>'Abogados por Provincia'!F19+'Abogados por Provincia'!F24+'Abogados por Provincia'!F39+'Abogados por Provincia'!F47+'Abogados por Provincia'!F51+'Abogados por Provincia'!F53+'Abogados por Provincia'!F55+'Abogados por Provincia'!F60+'Abogados por Provincia'!F61</f>
        <v>2932</v>
      </c>
      <c r="G20" s="9"/>
    </row>
    <row r="21" spans="2:7" ht="15.75" thickBot="1" x14ac:dyDescent="0.3">
      <c r="B21" s="10" t="s">
        <v>13</v>
      </c>
      <c r="C21" s="11">
        <f>'Abogados por Provincia'!C22+'Abogados por Provincia'!C33+'Abogados por Provincia'!C40+'Abogados por Provincia'!C56</f>
        <v>22705</v>
      </c>
      <c r="D21" s="12">
        <f>'Abogados por Provincia'!D22+'Abogados por Provincia'!D33+'Abogados por Provincia'!D40+'Abogados por Provincia'!D56</f>
        <v>1340</v>
      </c>
      <c r="E21" s="13">
        <f>'Abogados por Provincia'!E22+'Abogados por Provincia'!E33+'Abogados por Provincia'!E40+'Abogados por Provincia'!E56</f>
        <v>24045</v>
      </c>
      <c r="F21" s="12">
        <f>'Abogados por Provincia'!F22+'Abogados por Provincia'!F33+'Abogados por Provincia'!F40+'Abogados por Provincia'!F56</f>
        <v>10591</v>
      </c>
      <c r="G21" s="9"/>
    </row>
    <row r="22" spans="2:7" ht="15.75" thickBot="1" x14ac:dyDescent="0.3">
      <c r="B22" s="10" t="s">
        <v>14</v>
      </c>
      <c r="C22" s="11">
        <f>'Abogados por Provincia'!C15+'Abogados por Provincia'!C28+'Abogados por Provincia'!C59</f>
        <v>13889</v>
      </c>
      <c r="D22" s="12">
        <f>'Abogados por Provincia'!D15+'Abogados por Provincia'!D28+'Abogados por Provincia'!D59</f>
        <v>291</v>
      </c>
      <c r="E22" s="13">
        <f>'Abogados por Provincia'!E15+'Abogados por Provincia'!E28+'Abogados por Provincia'!E59</f>
        <v>14180</v>
      </c>
      <c r="F22" s="12">
        <f>'Abogados por Provincia'!F15+'Abogados por Provincia'!F28+'Abogados por Provincia'!F59</f>
        <v>7912</v>
      </c>
      <c r="G22" s="9"/>
    </row>
    <row r="23" spans="2:7" ht="15.75" thickBot="1" x14ac:dyDescent="0.3">
      <c r="B23" s="10" t="s">
        <v>15</v>
      </c>
      <c r="C23" s="11">
        <f>'Abogados por Provincia'!C20+'Abogados por Provincia'!C25</f>
        <v>1828</v>
      </c>
      <c r="D23" s="12">
        <f>'Abogados por Provincia'!D20+'Abogados por Provincia'!D25</f>
        <v>53</v>
      </c>
      <c r="E23" s="13">
        <f>'Abogados por Provincia'!E20+'Abogados por Provincia'!E25</f>
        <v>1881</v>
      </c>
      <c r="F23" s="12">
        <f>'Abogados por Provincia'!F20+'Abogados por Provincia'!F25</f>
        <v>727</v>
      </c>
      <c r="G23" s="9"/>
    </row>
    <row r="24" spans="2:7" ht="15.75" thickBot="1" x14ac:dyDescent="0.3">
      <c r="B24" s="10" t="s">
        <v>16</v>
      </c>
      <c r="C24" s="11">
        <f>'Abogados por Provincia'!C13+'Abogados por Provincia'!C41+'Abogados por Provincia'!C46+'Abogados por Provincia'!C49</f>
        <v>6853</v>
      </c>
      <c r="D24" s="12">
        <f>'Abogados por Provincia'!D13+'Abogados por Provincia'!D41+'Abogados por Provincia'!D46+'Abogados por Provincia'!D49</f>
        <v>183</v>
      </c>
      <c r="E24" s="13">
        <f>'Abogados por Provincia'!E13+'Abogados por Provincia'!E41+'Abogados por Provincia'!E46+'Abogados por Provincia'!E49</f>
        <v>7036</v>
      </c>
      <c r="F24" s="12">
        <f>'Abogados por Provincia'!F13+'Abogados por Provincia'!F41+'Abogados por Provincia'!F46+'Abogados por Provincia'!F49</f>
        <v>4196</v>
      </c>
      <c r="G24" s="9"/>
    </row>
    <row r="25" spans="2:7" ht="15.75" thickBot="1" x14ac:dyDescent="0.3">
      <c r="B25" s="10" t="s">
        <v>17</v>
      </c>
      <c r="C25" s="11">
        <f>'Abogados por Provincia'!C42</f>
        <v>44466</v>
      </c>
      <c r="D25" s="12">
        <f>'Abogados por Provincia'!D42</f>
        <v>1268</v>
      </c>
      <c r="E25" s="13">
        <f>'Abogados por Provincia'!E42</f>
        <v>45734</v>
      </c>
      <c r="F25" s="12">
        <f>'Abogados por Provincia'!F42</f>
        <v>29982</v>
      </c>
      <c r="G25" s="9"/>
    </row>
    <row r="26" spans="2:7" ht="15.75" thickBot="1" x14ac:dyDescent="0.3">
      <c r="B26" s="10" t="s">
        <v>18</v>
      </c>
      <c r="C26" s="11">
        <f>'Abogados por Provincia'!C44</f>
        <v>3859</v>
      </c>
      <c r="D26" s="12">
        <f>'Abogados por Provincia'!D44</f>
        <v>213</v>
      </c>
      <c r="E26" s="13">
        <f>'Abogados por Provincia'!E44</f>
        <v>4072</v>
      </c>
      <c r="F26" s="12">
        <f>'Abogados por Provincia'!F44</f>
        <v>1967</v>
      </c>
      <c r="G26" s="9"/>
    </row>
    <row r="27" spans="2:7" ht="15.75" thickBot="1" x14ac:dyDescent="0.3">
      <c r="B27" s="10" t="s">
        <v>19</v>
      </c>
      <c r="C27" s="11">
        <f>'Abogados por Provincia'!C45</f>
        <v>1279</v>
      </c>
      <c r="D27" s="12">
        <f>'Abogados por Provincia'!D45</f>
        <v>25</v>
      </c>
      <c r="E27" s="13">
        <f>'Abogados por Provincia'!E45</f>
        <v>1304</v>
      </c>
      <c r="F27" s="12">
        <f>'Abogados por Provincia'!F45</f>
        <v>578</v>
      </c>
      <c r="G27" s="9"/>
    </row>
    <row r="28" spans="2:7" ht="15.75" thickBot="1" x14ac:dyDescent="0.3">
      <c r="B28" s="10" t="s">
        <v>20</v>
      </c>
      <c r="C28" s="11">
        <f>'Abogados por Provincia'!C17+'Abogados por Provincia'!C23+'Abogados por Provincia'!C32</f>
        <v>5463</v>
      </c>
      <c r="D28" s="12">
        <f>'Abogados por Provincia'!D17+'Abogados por Provincia'!D23+'Abogados por Provincia'!D32</f>
        <v>66</v>
      </c>
      <c r="E28" s="13">
        <f>'Abogados por Provincia'!E17+'Abogados por Provincia'!E23+'Abogados por Provincia'!E32</f>
        <v>5529</v>
      </c>
      <c r="F28" s="12">
        <f>'Abogados por Provincia'!F17+'Abogados por Provincia'!F23+'Abogados por Provincia'!F32</f>
        <v>2015</v>
      </c>
      <c r="G28" s="9"/>
    </row>
    <row r="29" spans="2:7" ht="15.75" thickBot="1" x14ac:dyDescent="0.3">
      <c r="B29" s="10" t="s">
        <v>21</v>
      </c>
      <c r="C29" s="11">
        <f>'Abogados por Provincia'!C50</f>
        <v>652</v>
      </c>
      <c r="D29" s="12">
        <f>'Abogados por Provincia'!D50</f>
        <v>5</v>
      </c>
      <c r="E29" s="13">
        <f>'Abogados por Provincia'!E50</f>
        <v>657</v>
      </c>
      <c r="F29" s="12">
        <f>'Abogados por Provincia'!F50</f>
        <v>293</v>
      </c>
      <c r="G29" s="9"/>
    </row>
    <row r="30" spans="2:7" ht="15.75" thickBot="1" x14ac:dyDescent="0.3">
      <c r="B30" s="10" t="s">
        <v>22</v>
      </c>
      <c r="C30" s="11">
        <f>'Abogados por Provincia'!C63</f>
        <v>183</v>
      </c>
      <c r="D30" s="12">
        <f>'Abogados por Provincia'!D63</f>
        <v>7</v>
      </c>
      <c r="E30" s="13">
        <f>'Abogados por Provincia'!E63</f>
        <v>190</v>
      </c>
      <c r="F30" s="12">
        <f>'Abogados por Provincia'!F63</f>
        <v>269</v>
      </c>
      <c r="G30" s="9"/>
    </row>
    <row r="31" spans="2:7" ht="15.75" thickBot="1" x14ac:dyDescent="0.3">
      <c r="B31" s="10" t="s">
        <v>23</v>
      </c>
      <c r="C31" s="14">
        <f>'Abogados por Provincia'!C64</f>
        <v>201</v>
      </c>
      <c r="D31" s="15">
        <f>'Abogados por Provincia'!D64</f>
        <v>19</v>
      </c>
      <c r="E31" s="16">
        <f>'Abogados por Provincia'!E64</f>
        <v>220</v>
      </c>
      <c r="F31" s="17">
        <f>'Abogados por Provincia'!F64</f>
        <v>93</v>
      </c>
      <c r="G31" s="9"/>
    </row>
    <row r="32" spans="2:7" ht="29.25" customHeight="1" thickBot="1" x14ac:dyDescent="0.3">
      <c r="B32" s="18" t="s">
        <v>24</v>
      </c>
      <c r="C32" s="19">
        <f>SUM(C13:C31)</f>
        <v>148451</v>
      </c>
      <c r="D32" s="20">
        <f>SUM(D13:D31)</f>
        <v>5302</v>
      </c>
      <c r="E32" s="20">
        <f>SUM(E13:E31)</f>
        <v>153753</v>
      </c>
      <c r="F32" s="21">
        <f>SUM(F13:F31)</f>
        <v>89879</v>
      </c>
    </row>
    <row r="33" spans="2:6" x14ac:dyDescent="0.25">
      <c r="B33" s="22"/>
      <c r="C33" s="22"/>
      <c r="D33" s="22"/>
      <c r="E33" s="22"/>
      <c r="F33" s="22"/>
    </row>
    <row r="34" spans="2:6" x14ac:dyDescent="0.25">
      <c r="B34" s="23" t="s">
        <v>25</v>
      </c>
    </row>
    <row r="35" spans="2:6" x14ac:dyDescent="0.25">
      <c r="B35" s="23" t="s">
        <v>26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7F2D1-FF84-49BC-A0EA-79D453903D0D}">
  <dimension ref="B8:I21"/>
  <sheetViews>
    <sheetView workbookViewId="0"/>
  </sheetViews>
  <sheetFormatPr baseColWidth="10" defaultRowHeight="15" x14ac:dyDescent="0.25"/>
  <cols>
    <col min="1" max="1" width="11.42578125" style="2"/>
    <col min="2" max="2" width="41.140625" style="2" bestFit="1" customWidth="1"/>
    <col min="3" max="7" width="21.42578125" style="2" customWidth="1"/>
    <col min="8" max="8" width="12.28515625" style="2" customWidth="1"/>
    <col min="9" max="16384" width="11.42578125" style="2"/>
  </cols>
  <sheetData>
    <row r="8" spans="2:8" ht="22.5" x14ac:dyDescent="0.25">
      <c r="B8" s="1"/>
      <c r="F8" s="3"/>
    </row>
    <row r="10" spans="2:8" ht="15.75" x14ac:dyDescent="0.25">
      <c r="B10" s="45"/>
    </row>
    <row r="12" spans="2:8" ht="15.75" x14ac:dyDescent="0.25">
      <c r="B12" s="45"/>
    </row>
    <row r="13" spans="2:8" ht="23.25" customHeight="1" x14ac:dyDescent="0.25">
      <c r="C13" s="53" t="s">
        <v>118</v>
      </c>
      <c r="D13" s="53" t="s">
        <v>119</v>
      </c>
      <c r="E13" s="53" t="s">
        <v>24</v>
      </c>
      <c r="F13" s="53" t="s">
        <v>192</v>
      </c>
      <c r="G13" s="53" t="s">
        <v>193</v>
      </c>
    </row>
    <row r="14" spans="2:8" ht="19.5" customHeight="1" thickBot="1" x14ac:dyDescent="0.3">
      <c r="B14" s="97" t="s">
        <v>194</v>
      </c>
      <c r="C14" s="98" t="s">
        <v>195</v>
      </c>
      <c r="D14" s="99" t="s">
        <v>195</v>
      </c>
      <c r="E14" s="99">
        <f>'Abogados por CCAA'!E32</f>
        <v>153753</v>
      </c>
      <c r="F14" s="99" t="s">
        <v>195</v>
      </c>
      <c r="G14" s="99" t="s">
        <v>195</v>
      </c>
      <c r="H14" s="9"/>
    </row>
    <row r="15" spans="2:8" ht="19.5" customHeight="1" thickBot="1" x14ac:dyDescent="0.3">
      <c r="B15" s="97" t="s">
        <v>196</v>
      </c>
      <c r="C15" s="100">
        <f>'Abog. del Est. por Udad. y Sexo'!C31</f>
        <v>172</v>
      </c>
      <c r="D15" s="101">
        <f>'Abog. del Est. por Udad. y Sexo'!D31</f>
        <v>134</v>
      </c>
      <c r="E15" s="102">
        <f>SUM(C15:D15)</f>
        <v>306</v>
      </c>
      <c r="F15" s="103">
        <f>C15/E15</f>
        <v>0.56209150326797386</v>
      </c>
      <c r="G15" s="103">
        <f>D15/E15</f>
        <v>0.43790849673202614</v>
      </c>
      <c r="H15" s="9"/>
    </row>
    <row r="16" spans="2:8" ht="20.25" customHeight="1" thickBot="1" x14ac:dyDescent="0.3">
      <c r="B16" s="97" t="s">
        <v>197</v>
      </c>
      <c r="C16" s="104">
        <f>'Procuradores por Sexo y Colegio'!C80</f>
        <v>3121</v>
      </c>
      <c r="D16" s="102">
        <f>'Procuradores por Sexo y Colegio'!D80</f>
        <v>6416</v>
      </c>
      <c r="E16" s="102">
        <f>SUM(C16:D16)</f>
        <v>9537</v>
      </c>
      <c r="F16" s="103">
        <f t="shared" ref="F16:F19" si="0">C16/E16</f>
        <v>0.32725175631750025</v>
      </c>
      <c r="G16" s="103">
        <f t="shared" ref="G16:G19" si="1">D16/E16</f>
        <v>0.67274824368249975</v>
      </c>
      <c r="H16" s="9"/>
    </row>
    <row r="17" spans="2:9" ht="20.25" customHeight="1" thickBot="1" x14ac:dyDescent="0.3">
      <c r="B17" s="97" t="s">
        <v>198</v>
      </c>
      <c r="C17" s="104">
        <f>'Graduados por Sexo y Colegio'!C57</f>
        <v>7857</v>
      </c>
      <c r="D17" s="102">
        <f>'Graduados por Sexo y Colegio'!D57</f>
        <v>7943</v>
      </c>
      <c r="E17" s="102">
        <f>SUM(C17:D17)</f>
        <v>15800</v>
      </c>
      <c r="F17" s="103">
        <f t="shared" si="0"/>
        <v>0.4972784810126582</v>
      </c>
      <c r="G17" s="103">
        <f t="shared" si="1"/>
        <v>0.50272151898734174</v>
      </c>
      <c r="H17" s="9"/>
    </row>
    <row r="18" spans="2:9" ht="19.5" customHeight="1" thickBot="1" x14ac:dyDescent="0.3">
      <c r="B18" s="97" t="s">
        <v>199</v>
      </c>
      <c r="C18" s="104">
        <f>'Notarios por Provincia'!D65</f>
        <v>1745</v>
      </c>
      <c r="D18" s="102">
        <f>'Notarios por Provincia'!C65</f>
        <v>949</v>
      </c>
      <c r="E18" s="102">
        <f>'Notarios por Provincia'!E65</f>
        <v>2694</v>
      </c>
      <c r="F18" s="103">
        <f t="shared" si="0"/>
        <v>0.64773570898292498</v>
      </c>
      <c r="G18" s="103">
        <f t="shared" si="1"/>
        <v>0.35226429101707496</v>
      </c>
      <c r="H18" s="9"/>
      <c r="I18" s="2" t="s">
        <v>200</v>
      </c>
    </row>
    <row r="19" spans="2:9" ht="21" customHeight="1" thickBot="1" x14ac:dyDescent="0.3">
      <c r="B19" s="97" t="s">
        <v>201</v>
      </c>
      <c r="C19" s="104">
        <f>'Registradores por Sexo y Prov.'!C66</f>
        <v>548</v>
      </c>
      <c r="D19" s="102">
        <f>'Registradores por Sexo y CCAA'!D31</f>
        <v>537</v>
      </c>
      <c r="E19" s="102">
        <f>SUM(C19:D19)</f>
        <v>1085</v>
      </c>
      <c r="F19" s="103">
        <f t="shared" si="0"/>
        <v>0.50506912442396312</v>
      </c>
      <c r="G19" s="103">
        <f t="shared" si="1"/>
        <v>0.49493087557603688</v>
      </c>
      <c r="H19" s="9"/>
    </row>
    <row r="20" spans="2:9" ht="21" customHeight="1" thickBot="1" x14ac:dyDescent="0.3">
      <c r="B20" s="97" t="s">
        <v>202</v>
      </c>
      <c r="C20" s="104">
        <f>'Letrados S.Soc. por Sexo y Prov'!C64</f>
        <v>160</v>
      </c>
      <c r="D20" s="102">
        <f>'Letrados S.Soc. por Sexo y Prov'!D64</f>
        <v>276</v>
      </c>
      <c r="E20" s="102">
        <f>SUM(C20:D20)</f>
        <v>436</v>
      </c>
      <c r="F20" s="103">
        <f>C20/E20</f>
        <v>0.3669724770642202</v>
      </c>
      <c r="G20" s="103">
        <f>D20/E20</f>
        <v>0.6330275229357798</v>
      </c>
      <c r="H20" s="9"/>
    </row>
    <row r="21" spans="2:9" x14ac:dyDescent="0.25">
      <c r="C21" s="22"/>
      <c r="D21" s="22"/>
      <c r="E21" s="22"/>
      <c r="F21" s="22"/>
      <c r="G21" s="22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A773-7D6C-4553-9E73-1423C0ECCA5C}">
  <dimension ref="B10:G68"/>
  <sheetViews>
    <sheetView workbookViewId="0"/>
  </sheetViews>
  <sheetFormatPr baseColWidth="10" defaultRowHeight="15" x14ac:dyDescent="0.25"/>
  <cols>
    <col min="1" max="1" width="11.42578125" style="2"/>
    <col min="2" max="2" width="34.28515625" style="2" customWidth="1"/>
    <col min="3" max="6" width="20.85546875" style="2" customWidth="1"/>
    <col min="7" max="8" width="11.42578125" style="2" customWidth="1"/>
    <col min="9" max="16384" width="11.42578125" style="2"/>
  </cols>
  <sheetData>
    <row r="10" spans="2:7" ht="25.5" customHeight="1" x14ac:dyDescent="0.25">
      <c r="B10" s="1"/>
      <c r="G10" s="3"/>
    </row>
    <row r="12" spans="2:7" ht="61.5" customHeight="1" thickBot="1" x14ac:dyDescent="0.3">
      <c r="B12" s="5" t="s">
        <v>27</v>
      </c>
      <c r="C12" s="5" t="s">
        <v>1</v>
      </c>
      <c r="D12" s="5" t="s">
        <v>2</v>
      </c>
      <c r="E12" s="5" t="s">
        <v>28</v>
      </c>
      <c r="F12" s="24" t="s">
        <v>4</v>
      </c>
    </row>
    <row r="13" spans="2:7" ht="15.75" thickBot="1" x14ac:dyDescent="0.3">
      <c r="B13" s="10" t="s">
        <v>29</v>
      </c>
      <c r="C13" s="11">
        <f>'Abogados por Colegio'!C14+'Abogados por Colegio'!C39+'Abogados por Colegio'!C76</f>
        <v>3239</v>
      </c>
      <c r="D13" s="12">
        <f>'Abogados por Colegio'!D14+'Abogados por Colegio'!D39+'Abogados por Colegio'!D76</f>
        <v>111</v>
      </c>
      <c r="E13" s="12">
        <f>'Abogados por Colegio'!E14+'Abogados por Colegio'!E39+'Abogados por Colegio'!E76</f>
        <v>3350</v>
      </c>
      <c r="F13" s="12">
        <f>'Abogados por Colegio'!F14+'Abogados por Colegio'!F39+'Abogados por Colegio'!F76</f>
        <v>1832</v>
      </c>
      <c r="G13" s="9"/>
    </row>
    <row r="14" spans="2:7" ht="15.75" thickBot="1" x14ac:dyDescent="0.3">
      <c r="B14" s="10" t="s">
        <v>30</v>
      </c>
      <c r="C14" s="11">
        <f>'Abogados por Colegio'!C15</f>
        <v>839</v>
      </c>
      <c r="D14" s="12">
        <f>'Abogados por Colegio'!D15</f>
        <v>53</v>
      </c>
      <c r="E14" s="12">
        <f>'Abogados por Colegio'!E15</f>
        <v>892</v>
      </c>
      <c r="F14" s="12">
        <f>'Abogados por Colegio'!F15</f>
        <v>845</v>
      </c>
      <c r="G14" s="9"/>
    </row>
    <row r="15" spans="2:7" ht="15.75" thickBot="1" x14ac:dyDescent="0.3">
      <c r="B15" s="10" t="s">
        <v>31</v>
      </c>
      <c r="C15" s="11">
        <f>'Abogados por Colegio'!C18+'Abogados por Colegio'!C37+'Abogados por Colegio'!C62+'Abogados por Colegio'!C17</f>
        <v>4773</v>
      </c>
      <c r="D15" s="12">
        <f>'Abogados por Colegio'!D18+'Abogados por Colegio'!D37+'Abogados por Colegio'!D62+'Abogados por Colegio'!D17</f>
        <v>105</v>
      </c>
      <c r="E15" s="12">
        <f>'Abogados por Colegio'!E18+'Abogados por Colegio'!E37+'Abogados por Colegio'!E62+'Abogados por Colegio'!E17</f>
        <v>4878</v>
      </c>
      <c r="F15" s="12">
        <f>'Abogados por Colegio'!F18+'Abogados por Colegio'!F37+'Abogados por Colegio'!F62+'Abogados por Colegio'!F17</f>
        <v>2350</v>
      </c>
      <c r="G15" s="9"/>
    </row>
    <row r="16" spans="2:7" ht="15.75" thickBot="1" x14ac:dyDescent="0.3">
      <c r="B16" s="10" t="s">
        <v>32</v>
      </c>
      <c r="C16" s="11">
        <f>'Abogados por Colegio'!C19</f>
        <v>1643</v>
      </c>
      <c r="D16" s="12">
        <f>'Abogados por Colegio'!D19</f>
        <v>12</v>
      </c>
      <c r="E16" s="12">
        <f>'Abogados por Colegio'!E19</f>
        <v>1655</v>
      </c>
      <c r="F16" s="12">
        <f>'Abogados por Colegio'!F19</f>
        <v>1226</v>
      </c>
      <c r="G16" s="9"/>
    </row>
    <row r="17" spans="2:7" ht="15.75" thickBot="1" x14ac:dyDescent="0.3">
      <c r="B17" s="10" t="s">
        <v>33</v>
      </c>
      <c r="C17" s="11">
        <f>'Abogados por Colegio'!C22</f>
        <v>565</v>
      </c>
      <c r="D17" s="12">
        <f>'Abogados por Colegio'!D22</f>
        <v>1</v>
      </c>
      <c r="E17" s="12">
        <f>'Abogados por Colegio'!E22</f>
        <v>566</v>
      </c>
      <c r="F17" s="12">
        <f>'Abogados por Colegio'!F22</f>
        <v>271</v>
      </c>
      <c r="G17" s="9"/>
    </row>
    <row r="18" spans="2:7" ht="15.75" thickBot="1" x14ac:dyDescent="0.3">
      <c r="B18" s="10" t="s">
        <v>34</v>
      </c>
      <c r="C18" s="11">
        <f>'Abogados por Colegio'!C41+'Abogados por Colegio'!C64</f>
        <v>3099</v>
      </c>
      <c r="D18" s="12">
        <f>'Abogados por Colegio'!D41+'Abogados por Colegio'!D64</f>
        <v>90</v>
      </c>
      <c r="E18" s="12">
        <f>'Abogados por Colegio'!E41+'Abogados por Colegio'!E64</f>
        <v>3189</v>
      </c>
      <c r="F18" s="12">
        <f>'Abogados por Colegio'!F41+'Abogados por Colegio'!F64</f>
        <v>2440</v>
      </c>
      <c r="G18" s="9"/>
    </row>
    <row r="19" spans="2:7" ht="15.75" thickBot="1" x14ac:dyDescent="0.3">
      <c r="B19" s="10" t="s">
        <v>35</v>
      </c>
      <c r="C19" s="11">
        <f>'Abogados por Colegio'!C23</f>
        <v>221</v>
      </c>
      <c r="D19" s="12">
        <f>'Abogados por Colegio'!D23</f>
        <v>20</v>
      </c>
      <c r="E19" s="12">
        <f>'Abogados por Colegio'!E23</f>
        <v>241</v>
      </c>
      <c r="F19" s="12">
        <f>'Abogados por Colegio'!F23</f>
        <v>257</v>
      </c>
      <c r="G19" s="9"/>
    </row>
    <row r="20" spans="2:7" ht="15.75" thickBot="1" x14ac:dyDescent="0.3">
      <c r="B20" s="10" t="s">
        <v>36</v>
      </c>
      <c r="C20" s="11">
        <f>'Abogados por Colegio'!C24</f>
        <v>1165</v>
      </c>
      <c r="D20" s="12">
        <f>'Abogados por Colegio'!D24</f>
        <v>11</v>
      </c>
      <c r="E20" s="12">
        <f>'Abogados por Colegio'!E24</f>
        <v>1176</v>
      </c>
      <c r="F20" s="12">
        <f>'Abogados por Colegio'!F24</f>
        <v>476</v>
      </c>
      <c r="G20" s="9"/>
    </row>
    <row r="21" spans="2:7" ht="15.75" thickBot="1" x14ac:dyDescent="0.3">
      <c r="B21" s="10" t="s">
        <v>37</v>
      </c>
      <c r="C21" s="11">
        <f>'Abogados por Colegio'!C25</f>
        <v>3012</v>
      </c>
      <c r="D21" s="12">
        <f>'Abogados por Colegio'!D25</f>
        <v>31</v>
      </c>
      <c r="E21" s="12">
        <f>'Abogados por Colegio'!E25</f>
        <v>3043</v>
      </c>
      <c r="F21" s="12">
        <f>'Abogados por Colegio'!F25</f>
        <v>1174</v>
      </c>
      <c r="G21" s="9"/>
    </row>
    <row r="22" spans="2:7" ht="15.75" thickBot="1" x14ac:dyDescent="0.3">
      <c r="B22" s="10" t="s">
        <v>38</v>
      </c>
      <c r="C22" s="11">
        <f>'Abogados por Colegio'!C26+'Abogados por Colegio'!C44+'Abogados por Colegio'!C60+'Abogados por Colegio'!C71+'Abogados por Colegio'!C73+'Abogados por Colegio'!C84+'Abogados por Colegio'!C91+'Abogados por Colegio'!C59</f>
        <v>19226</v>
      </c>
      <c r="D22" s="12">
        <f>'Abogados por Colegio'!D26+'Abogados por Colegio'!D44+'Abogados por Colegio'!D60+'Abogados por Colegio'!D71+'Abogados por Colegio'!D73+'Abogados por Colegio'!D84+'Abogados por Colegio'!D91+'Abogados por Colegio'!D59</f>
        <v>1162</v>
      </c>
      <c r="E22" s="12">
        <f>'Abogados por Colegio'!E26+'Abogados por Colegio'!E44+'Abogados por Colegio'!E60+'Abogados por Colegio'!E71+'Abogados por Colegio'!E73+'Abogados por Colegio'!E84+'Abogados por Colegio'!E91+'Abogados por Colegio'!E59</f>
        <v>20388</v>
      </c>
      <c r="F22" s="12">
        <f>'Abogados por Colegio'!F26+'Abogados por Colegio'!F44+'Abogados por Colegio'!F60+'Abogados por Colegio'!F71+'Abogados por Colegio'!F73+'Abogados por Colegio'!F84+'Abogados por Colegio'!F91+'Abogados por Colegio'!F59</f>
        <v>8649</v>
      </c>
      <c r="G22" s="9"/>
    </row>
    <row r="23" spans="2:7" ht="15.75" thickBot="1" x14ac:dyDescent="0.3">
      <c r="B23" s="10" t="s">
        <v>39</v>
      </c>
      <c r="C23" s="11">
        <f>'Abogados por Colegio'!C27</f>
        <v>3366</v>
      </c>
      <c r="D23" s="12">
        <f>'Abogados por Colegio'!D27</f>
        <v>60</v>
      </c>
      <c r="E23" s="12">
        <f>'Abogados por Colegio'!E27</f>
        <v>3426</v>
      </c>
      <c r="F23" s="12">
        <f>'Abogados por Colegio'!F27</f>
        <v>1304</v>
      </c>
      <c r="G23" s="9"/>
    </row>
    <row r="24" spans="2:7" ht="15.75" thickBot="1" x14ac:dyDescent="0.3">
      <c r="B24" s="10" t="s">
        <v>40</v>
      </c>
      <c r="C24" s="11">
        <f>'Abogados por Colegio'!C28</f>
        <v>658</v>
      </c>
      <c r="D24" s="12">
        <f>'Abogados por Colegio'!D28</f>
        <v>10</v>
      </c>
      <c r="E24" s="12">
        <f>'Abogados por Colegio'!E28</f>
        <v>668</v>
      </c>
      <c r="F24" s="12">
        <f>'Abogados por Colegio'!F28</f>
        <v>373</v>
      </c>
      <c r="G24" s="9"/>
    </row>
    <row r="25" spans="2:7" ht="15.75" thickBot="1" x14ac:dyDescent="0.3">
      <c r="B25" s="10" t="s">
        <v>41</v>
      </c>
      <c r="C25" s="11">
        <f>'Abogados por Colegio'!C29</f>
        <v>663</v>
      </c>
      <c r="D25" s="12">
        <f>'Abogados por Colegio'!D29</f>
        <v>42</v>
      </c>
      <c r="E25" s="12">
        <f>'Abogados por Colegio'!E29</f>
        <v>705</v>
      </c>
      <c r="F25" s="12">
        <f>'Abogados por Colegio'!F29</f>
        <v>251</v>
      </c>
      <c r="G25" s="9"/>
    </row>
    <row r="26" spans="2:7" ht="15.75" thickBot="1" x14ac:dyDescent="0.3">
      <c r="B26" s="10" t="s">
        <v>42</v>
      </c>
      <c r="C26" s="11">
        <f>'Abogados por Colegio'!C30+'Abogados por Colegio'!C50</f>
        <v>2578</v>
      </c>
      <c r="D26" s="12">
        <f>'Abogados por Colegio'!D30+'Abogados por Colegio'!D50</f>
        <v>53</v>
      </c>
      <c r="E26" s="12">
        <f>'Abogados por Colegio'!E30+'Abogados por Colegio'!E50</f>
        <v>2631</v>
      </c>
      <c r="F26" s="12">
        <f>'Abogados por Colegio'!F30+'Abogados por Colegio'!F50</f>
        <v>653</v>
      </c>
      <c r="G26" s="9"/>
    </row>
    <row r="27" spans="2:7" ht="15.75" thickBot="1" x14ac:dyDescent="0.3">
      <c r="B27" s="10" t="s">
        <v>10</v>
      </c>
      <c r="C27" s="11">
        <f>'Abogados por Colegio'!C31</f>
        <v>1187</v>
      </c>
      <c r="D27" s="12">
        <f>'Abogados por Colegio'!D31</f>
        <v>14</v>
      </c>
      <c r="E27" s="12">
        <f>'Abogados por Colegio'!E31</f>
        <v>1201</v>
      </c>
      <c r="F27" s="12">
        <f>'Abogados por Colegio'!F31</f>
        <v>922</v>
      </c>
      <c r="G27" s="9"/>
    </row>
    <row r="28" spans="2:7" ht="15.75" thickBot="1" x14ac:dyDescent="0.3">
      <c r="B28" s="10" t="s">
        <v>43</v>
      </c>
      <c r="C28" s="11">
        <f>'Abogados por Colegio'!C33</f>
        <v>1177</v>
      </c>
      <c r="D28" s="12">
        <f>'Abogados por Colegio'!D33</f>
        <v>14</v>
      </c>
      <c r="E28" s="12">
        <f>'Abogados por Colegio'!E33</f>
        <v>1191</v>
      </c>
      <c r="F28" s="12">
        <f>'Abogados por Colegio'!F33</f>
        <v>497</v>
      </c>
      <c r="G28" s="9"/>
    </row>
    <row r="29" spans="2:7" ht="15.75" thickBot="1" x14ac:dyDescent="0.3">
      <c r="B29" s="10" t="s">
        <v>44</v>
      </c>
      <c r="C29" s="11">
        <f>'Abogados por Colegio'!C34</f>
        <v>788</v>
      </c>
      <c r="D29" s="12">
        <f>'Abogados por Colegio'!D34</f>
        <v>22</v>
      </c>
      <c r="E29" s="12">
        <f>'Abogados por Colegio'!E34</f>
        <v>810</v>
      </c>
      <c r="F29" s="12">
        <f>'Abogados por Colegio'!F34</f>
        <v>481</v>
      </c>
      <c r="G29" s="9"/>
    </row>
    <row r="30" spans="2:7" ht="15.75" thickBot="1" x14ac:dyDescent="0.3">
      <c r="B30" s="10" t="s">
        <v>45</v>
      </c>
      <c r="C30" s="11">
        <f>'Abogados por Colegio'!C35+'Abogados por Colegio'!C55</f>
        <v>1944</v>
      </c>
      <c r="D30" s="12">
        <f>'Abogados por Colegio'!D35+'Abogados por Colegio'!D55</f>
        <v>85</v>
      </c>
      <c r="E30" s="12">
        <f>'Abogados por Colegio'!E35+'Abogados por Colegio'!E55</f>
        <v>2029</v>
      </c>
      <c r="F30" s="12">
        <f>'Abogados por Colegio'!F35+'Abogados por Colegio'!F55</f>
        <v>9931</v>
      </c>
      <c r="G30" s="9"/>
    </row>
    <row r="31" spans="2:7" ht="15.75" thickBot="1" x14ac:dyDescent="0.3">
      <c r="B31" s="10" t="s">
        <v>46</v>
      </c>
      <c r="C31" s="11">
        <f>'Abogados por Colegio'!C36</f>
        <v>278</v>
      </c>
      <c r="D31" s="12">
        <f>'Abogados por Colegio'!D36</f>
        <v>7</v>
      </c>
      <c r="E31" s="12">
        <f>'Abogados por Colegio'!E36</f>
        <v>285</v>
      </c>
      <c r="F31" s="12">
        <f>'Abogados por Colegio'!F36</f>
        <v>181</v>
      </c>
      <c r="G31" s="9"/>
    </row>
    <row r="32" spans="2:7" ht="15.75" thickBot="1" x14ac:dyDescent="0.3">
      <c r="B32" s="10" t="s">
        <v>47</v>
      </c>
      <c r="C32" s="11">
        <f>'Abogados por Colegio'!C46</f>
        <v>1532</v>
      </c>
      <c r="D32" s="12">
        <f>'Abogados por Colegio'!D46</f>
        <v>5</v>
      </c>
      <c r="E32" s="12">
        <f>'Abogados por Colegio'!E46</f>
        <v>1537</v>
      </c>
      <c r="F32" s="12">
        <f>'Abogados por Colegio'!F46</f>
        <v>440</v>
      </c>
      <c r="G32" s="9"/>
    </row>
    <row r="33" spans="2:7" ht="15.75" thickBot="1" x14ac:dyDescent="0.3">
      <c r="B33" s="10" t="s">
        <v>48</v>
      </c>
      <c r="C33" s="11">
        <f>'Abogados por Colegio'!C42+'Abogados por Colegio'!C40</f>
        <v>1409</v>
      </c>
      <c r="D33" s="12">
        <f>'Abogados por Colegio'!D42+'Abogados por Colegio'!D40</f>
        <v>57</v>
      </c>
      <c r="E33" s="12">
        <f>'Abogados por Colegio'!E42+'Abogados por Colegio'!E40</f>
        <v>1466</v>
      </c>
      <c r="F33" s="12">
        <f>'Abogados por Colegio'!F42+'Abogados por Colegio'!F40</f>
        <v>691</v>
      </c>
      <c r="G33" s="9"/>
    </row>
    <row r="34" spans="2:7" ht="15.75" thickBot="1" x14ac:dyDescent="0.3">
      <c r="B34" s="10" t="s">
        <v>49</v>
      </c>
      <c r="C34" s="11">
        <f>'Abogados por Colegio'!C43</f>
        <v>2743</v>
      </c>
      <c r="D34" s="12">
        <f>'Abogados por Colegio'!D43</f>
        <v>23</v>
      </c>
      <c r="E34" s="12">
        <f>'Abogados por Colegio'!E43</f>
        <v>2766</v>
      </c>
      <c r="F34" s="12">
        <f>'Abogados por Colegio'!F43</f>
        <v>715</v>
      </c>
      <c r="G34" s="9"/>
    </row>
    <row r="35" spans="2:7" ht="15.75" thickBot="1" x14ac:dyDescent="0.3">
      <c r="B35" s="10" t="s">
        <v>50</v>
      </c>
      <c r="C35" s="11">
        <f>'Abogados por Colegio'!C45</f>
        <v>403</v>
      </c>
      <c r="D35" s="12">
        <f>'Abogados por Colegio'!D45</f>
        <v>11</v>
      </c>
      <c r="E35" s="12">
        <f>'Abogados por Colegio'!E45</f>
        <v>414</v>
      </c>
      <c r="F35" s="12">
        <f>'Abogados por Colegio'!F45</f>
        <v>381</v>
      </c>
      <c r="G35" s="9"/>
    </row>
    <row r="36" spans="2:7" ht="15.75" thickBot="1" x14ac:dyDescent="0.3">
      <c r="B36" s="10" t="s">
        <v>51</v>
      </c>
      <c r="C36" s="11">
        <f>'Abogados por Colegio'!C47</f>
        <v>1004</v>
      </c>
      <c r="D36" s="12">
        <f>'Abogados por Colegio'!D47</f>
        <v>19</v>
      </c>
      <c r="E36" s="12">
        <f>'Abogados por Colegio'!E47</f>
        <v>1023</v>
      </c>
      <c r="F36" s="12">
        <f>'Abogados por Colegio'!F47</f>
        <v>551</v>
      </c>
      <c r="G36" s="9"/>
    </row>
    <row r="37" spans="2:7" ht="15.75" thickBot="1" x14ac:dyDescent="0.3">
      <c r="B37" s="10" t="s">
        <v>52</v>
      </c>
      <c r="C37" s="11">
        <f>'Abogados por Colegio'!C48</f>
        <v>282</v>
      </c>
      <c r="D37" s="12">
        <f>'Abogados por Colegio'!D48</f>
        <v>21</v>
      </c>
      <c r="E37" s="12">
        <f>'Abogados por Colegio'!E48</f>
        <v>303</v>
      </c>
      <c r="F37" s="12">
        <f>'Abogados por Colegio'!F48</f>
        <v>445</v>
      </c>
      <c r="G37" s="9"/>
    </row>
    <row r="38" spans="2:7" ht="15.75" thickBot="1" x14ac:dyDescent="0.3">
      <c r="B38" s="10" t="s">
        <v>53</v>
      </c>
      <c r="C38" s="11">
        <f>'Abogados por Colegio'!C49</f>
        <v>1265</v>
      </c>
      <c r="D38" s="12">
        <f>'Abogados por Colegio'!D49</f>
        <v>16</v>
      </c>
      <c r="E38" s="12">
        <f>'Abogados por Colegio'!E49</f>
        <v>1281</v>
      </c>
      <c r="F38" s="12">
        <f>'Abogados por Colegio'!F49</f>
        <v>650</v>
      </c>
      <c r="G38" s="9"/>
    </row>
    <row r="39" spans="2:7" ht="15.75" thickBot="1" x14ac:dyDescent="0.3">
      <c r="B39" s="10" t="s">
        <v>54</v>
      </c>
      <c r="C39" s="11">
        <f>'Abogados por Colegio'!C52</f>
        <v>1015</v>
      </c>
      <c r="D39" s="12">
        <f>'Abogados por Colegio'!D52</f>
        <v>28</v>
      </c>
      <c r="E39" s="12">
        <f>'Abogados por Colegio'!E52</f>
        <v>1043</v>
      </c>
      <c r="F39" s="12">
        <f>'Abogados por Colegio'!F52</f>
        <v>694</v>
      </c>
      <c r="G39" s="9"/>
    </row>
    <row r="40" spans="2:7" ht="15.75" thickBot="1" x14ac:dyDescent="0.3">
      <c r="B40" s="10" t="s">
        <v>55</v>
      </c>
      <c r="C40" s="11">
        <f>'Abogados por Colegio'!C53</f>
        <v>727</v>
      </c>
      <c r="D40" s="12">
        <f>'Abogados por Colegio'!D53</f>
        <v>10</v>
      </c>
      <c r="E40" s="12">
        <f>'Abogados por Colegio'!E53</f>
        <v>737</v>
      </c>
      <c r="F40" s="12">
        <f>'Abogados por Colegio'!F53</f>
        <v>434</v>
      </c>
      <c r="G40" s="9"/>
    </row>
    <row r="41" spans="2:7" ht="15.75" thickBot="1" x14ac:dyDescent="0.3">
      <c r="B41" s="10" t="s">
        <v>56</v>
      </c>
      <c r="C41" s="11">
        <f>'Abogados por Colegio'!C56</f>
        <v>579</v>
      </c>
      <c r="D41" s="12">
        <f>'Abogados por Colegio'!D56</f>
        <v>9</v>
      </c>
      <c r="E41" s="12">
        <f>'Abogados por Colegio'!E56</f>
        <v>588</v>
      </c>
      <c r="F41" s="12">
        <f>'Abogados por Colegio'!F56</f>
        <v>271</v>
      </c>
      <c r="G41" s="9"/>
    </row>
    <row r="42" spans="2:7" ht="15.75" thickBot="1" x14ac:dyDescent="0.3">
      <c r="B42" s="10" t="s">
        <v>57</v>
      </c>
      <c r="C42" s="11">
        <f>'Abogados por Colegio'!C16+'Abogados por Colegio'!C57</f>
        <v>44466</v>
      </c>
      <c r="D42" s="12">
        <f>'Abogados por Colegio'!D16+'Abogados por Colegio'!D57</f>
        <v>1268</v>
      </c>
      <c r="E42" s="12">
        <f>'Abogados por Colegio'!E16+'Abogados por Colegio'!E57</f>
        <v>45734</v>
      </c>
      <c r="F42" s="12">
        <f>'Abogados por Colegio'!F16+'Abogados por Colegio'!F57</f>
        <v>29982</v>
      </c>
      <c r="G42" s="9"/>
    </row>
    <row r="43" spans="2:7" ht="15.75" thickBot="1" x14ac:dyDescent="0.3">
      <c r="B43" s="10" t="s">
        <v>58</v>
      </c>
      <c r="C43" s="11">
        <f>'Abogados por Colegio'!C21+'Abogados por Colegio'!C58</f>
        <v>5414</v>
      </c>
      <c r="D43" s="12">
        <f>'Abogados por Colegio'!D21+'Abogados por Colegio'!D58</f>
        <v>41</v>
      </c>
      <c r="E43" s="12">
        <f>'Abogados por Colegio'!E21+'Abogados por Colegio'!E58</f>
        <v>5455</v>
      </c>
      <c r="F43" s="12">
        <f>'Abogados por Colegio'!F21+'Abogados por Colegio'!F58</f>
        <v>910</v>
      </c>
      <c r="G43" s="9"/>
    </row>
    <row r="44" spans="2:7" ht="15.75" thickBot="1" x14ac:dyDescent="0.3">
      <c r="B44" s="10" t="s">
        <v>59</v>
      </c>
      <c r="C44" s="11">
        <f>'Abogados por Colegio'!C61+'Abogados por Colegio'!C32+'Abogados por Colegio'!C54</f>
        <v>3859</v>
      </c>
      <c r="D44" s="12">
        <f>'Abogados por Colegio'!D61+'Abogados por Colegio'!D32+'Abogados por Colegio'!D54</f>
        <v>213</v>
      </c>
      <c r="E44" s="12">
        <f>'Abogados por Colegio'!E61+'Abogados por Colegio'!E32+'Abogados por Colegio'!E54</f>
        <v>4072</v>
      </c>
      <c r="F44" s="12">
        <f>'Abogados por Colegio'!F61+'Abogados por Colegio'!F32+'Abogados por Colegio'!F54</f>
        <v>1967</v>
      </c>
      <c r="G44" s="9"/>
    </row>
    <row r="45" spans="2:7" ht="15.75" thickBot="1" x14ac:dyDescent="0.3">
      <c r="B45" s="10" t="s">
        <v>60</v>
      </c>
      <c r="C45" s="11">
        <f>'Abogados por Colegio'!C38+'Abogados por Colegio'!C67+'Abogados por Colegio'!C81+'Abogados por Colegio'!C88</f>
        <v>1279</v>
      </c>
      <c r="D45" s="12">
        <f>'Abogados por Colegio'!D38+'Abogados por Colegio'!D67+'Abogados por Colegio'!D81+'Abogados por Colegio'!D88</f>
        <v>25</v>
      </c>
      <c r="E45" s="12">
        <f>'Abogados por Colegio'!E38+'Abogados por Colegio'!E67+'Abogados por Colegio'!E81+'Abogados por Colegio'!E88</f>
        <v>1304</v>
      </c>
      <c r="F45" s="12">
        <f>'Abogados por Colegio'!F38+'Abogados por Colegio'!F67+'Abogados por Colegio'!F81+'Abogados por Colegio'!F88</f>
        <v>578</v>
      </c>
      <c r="G45" s="9"/>
    </row>
    <row r="46" spans="2:7" ht="15.75" thickBot="1" x14ac:dyDescent="0.3">
      <c r="B46" s="10" t="s">
        <v>61</v>
      </c>
      <c r="C46" s="11">
        <f>'Abogados por Colegio'!C63</f>
        <v>666</v>
      </c>
      <c r="D46" s="12">
        <f>'Abogados por Colegio'!D63</f>
        <v>15</v>
      </c>
      <c r="E46" s="12">
        <f>'Abogados por Colegio'!E63</f>
        <v>681</v>
      </c>
      <c r="F46" s="12">
        <f>'Abogados por Colegio'!F63</f>
        <v>776</v>
      </c>
      <c r="G46" s="9"/>
    </row>
    <row r="47" spans="2:7" ht="15.75" thickBot="1" x14ac:dyDescent="0.3">
      <c r="B47" s="10" t="s">
        <v>62</v>
      </c>
      <c r="C47" s="11">
        <f>'Abogados por Colegio'!C65</f>
        <v>241</v>
      </c>
      <c r="D47" s="12">
        <f>'Abogados por Colegio'!D65</f>
        <v>12</v>
      </c>
      <c r="E47" s="12">
        <f>'Abogados por Colegio'!E65</f>
        <v>253</v>
      </c>
      <c r="F47" s="12">
        <f>'Abogados por Colegio'!F65</f>
        <v>157</v>
      </c>
      <c r="G47" s="9"/>
    </row>
    <row r="48" spans="2:7" ht="15.75" thickBot="1" x14ac:dyDescent="0.3">
      <c r="B48" s="10" t="s">
        <v>63</v>
      </c>
      <c r="C48" s="11">
        <f>'Abogados por Colegio'!C51+'Abogados por Colegio'!C66</f>
        <v>3035</v>
      </c>
      <c r="D48" s="12">
        <f>'Abogados por Colegio'!D51+'Abogados por Colegio'!D66</f>
        <v>48</v>
      </c>
      <c r="E48" s="12">
        <f>'Abogados por Colegio'!E51+'Abogados por Colegio'!E66</f>
        <v>3083</v>
      </c>
      <c r="F48" s="12">
        <f>'Abogados por Colegio'!F51+'Abogados por Colegio'!F66</f>
        <v>1857</v>
      </c>
      <c r="G48" s="9"/>
    </row>
    <row r="49" spans="2:7" ht="15.75" thickBot="1" x14ac:dyDescent="0.3">
      <c r="B49" s="10" t="s">
        <v>64</v>
      </c>
      <c r="C49" s="11">
        <f>'Abogados por Colegio'!C68+'Abogados por Colegio'!C92</f>
        <v>2369</v>
      </c>
      <c r="D49" s="12">
        <f>'Abogados por Colegio'!D68+'Abogados por Colegio'!D92</f>
        <v>48</v>
      </c>
      <c r="E49" s="12">
        <f>'Abogados por Colegio'!E68+'Abogados por Colegio'!E92</f>
        <v>2417</v>
      </c>
      <c r="F49" s="12">
        <f>'Abogados por Colegio'!F68+'Abogados por Colegio'!F92</f>
        <v>1317</v>
      </c>
      <c r="G49" s="9"/>
    </row>
    <row r="50" spans="2:7" ht="15.75" thickBot="1" x14ac:dyDescent="0.3">
      <c r="B50" s="10" t="s">
        <v>21</v>
      </c>
      <c r="C50" s="11">
        <f>'Abogados por Colegio'!C70</f>
        <v>652</v>
      </c>
      <c r="D50" s="12">
        <f>'Abogados por Colegio'!D70</f>
        <v>5</v>
      </c>
      <c r="E50" s="12">
        <f>'Abogados por Colegio'!E70</f>
        <v>657</v>
      </c>
      <c r="F50" s="12">
        <f>'Abogados por Colegio'!F70</f>
        <v>293</v>
      </c>
      <c r="G50" s="9"/>
    </row>
    <row r="51" spans="2:7" ht="15.75" thickBot="1" x14ac:dyDescent="0.3">
      <c r="B51" s="10" t="s">
        <v>65</v>
      </c>
      <c r="C51" s="11">
        <f>'Abogados por Colegio'!C72</f>
        <v>815</v>
      </c>
      <c r="D51" s="12">
        <f>'Abogados por Colegio'!D72</f>
        <v>39</v>
      </c>
      <c r="E51" s="12">
        <f>'Abogados por Colegio'!E72</f>
        <v>854</v>
      </c>
      <c r="F51" s="12">
        <f>'Abogados por Colegio'!F72</f>
        <v>591</v>
      </c>
      <c r="G51" s="9"/>
    </row>
    <row r="52" spans="2:7" ht="15.75" thickBot="1" x14ac:dyDescent="0.3">
      <c r="B52" s="10" t="s">
        <v>66</v>
      </c>
      <c r="C52" s="11">
        <f>'Abogados por Colegio'!C75+'Abogados por Colegio'!C74</f>
        <v>2714</v>
      </c>
      <c r="D52" s="12">
        <f>'Abogados por Colegio'!D75+'Abogados por Colegio'!D74</f>
        <v>929</v>
      </c>
      <c r="E52" s="12">
        <f>'Abogados por Colegio'!E75+'Abogados por Colegio'!E74</f>
        <v>3643</v>
      </c>
      <c r="F52" s="12">
        <f>'Abogados por Colegio'!F75+'Abogados por Colegio'!F74</f>
        <v>2278</v>
      </c>
      <c r="G52" s="9"/>
    </row>
    <row r="53" spans="2:7" ht="15.75" thickBot="1" x14ac:dyDescent="0.3">
      <c r="B53" s="10" t="s">
        <v>67</v>
      </c>
      <c r="C53" s="11">
        <f>'Abogados por Colegio'!C77</f>
        <v>234</v>
      </c>
      <c r="D53" s="12">
        <f>'Abogados por Colegio'!D77</f>
        <v>9</v>
      </c>
      <c r="E53" s="12">
        <f>'Abogados por Colegio'!E77</f>
        <v>243</v>
      </c>
      <c r="F53" s="12">
        <f>'Abogados por Colegio'!F77</f>
        <v>184</v>
      </c>
      <c r="G53" s="9"/>
    </row>
    <row r="54" spans="2:7" ht="15.75" thickBot="1" x14ac:dyDescent="0.3">
      <c r="B54" s="10" t="s">
        <v>68</v>
      </c>
      <c r="C54" s="11">
        <f>'Abogados por Colegio'!C78</f>
        <v>6355</v>
      </c>
      <c r="D54" s="12">
        <f>'Abogados por Colegio'!D78</f>
        <v>45</v>
      </c>
      <c r="E54" s="12">
        <f>'Abogados por Colegio'!E78</f>
        <v>6400</v>
      </c>
      <c r="F54" s="12">
        <f>'Abogados por Colegio'!F78</f>
        <v>1492</v>
      </c>
      <c r="G54" s="9"/>
    </row>
    <row r="55" spans="2:7" ht="15.75" thickBot="1" x14ac:dyDescent="0.3">
      <c r="B55" s="10" t="s">
        <v>69</v>
      </c>
      <c r="C55" s="11">
        <f>'Abogados por Colegio'!C79</f>
        <v>121</v>
      </c>
      <c r="D55" s="12">
        <f>'Abogados por Colegio'!D79</f>
        <v>10</v>
      </c>
      <c r="E55" s="12">
        <f>'Abogados por Colegio'!E79</f>
        <v>131</v>
      </c>
      <c r="F55" s="12">
        <f>'Abogados por Colegio'!F79</f>
        <v>133</v>
      </c>
      <c r="G55" s="9"/>
    </row>
    <row r="56" spans="2:7" ht="15.75" thickBot="1" x14ac:dyDescent="0.3">
      <c r="B56" s="10" t="s">
        <v>70</v>
      </c>
      <c r="C56" s="11">
        <f>'Abogados por Colegio'!C69+'Abogados por Colegio'!C83+'Abogados por Colegio'!C87</f>
        <v>1343</v>
      </c>
      <c r="D56" s="12">
        <f>'Abogados por Colegio'!D69+'Abogados por Colegio'!D83+'Abogados por Colegio'!D87</f>
        <v>111</v>
      </c>
      <c r="E56" s="12">
        <f>'Abogados por Colegio'!E69+'Abogados por Colegio'!E83+'Abogados por Colegio'!E87</f>
        <v>1454</v>
      </c>
      <c r="F56" s="12">
        <f>'Abogados por Colegio'!F69+'Abogados por Colegio'!F83+'Abogados por Colegio'!F87</f>
        <v>817</v>
      </c>
      <c r="G56" s="9"/>
    </row>
    <row r="57" spans="2:7" ht="15.75" thickBot="1" x14ac:dyDescent="0.3">
      <c r="B57" s="10" t="s">
        <v>71</v>
      </c>
      <c r="C57" s="11">
        <f>'Abogados por Colegio'!C85</f>
        <v>116</v>
      </c>
      <c r="D57" s="12">
        <f>'Abogados por Colegio'!D85</f>
        <v>30</v>
      </c>
      <c r="E57" s="12">
        <f>'Abogados por Colegio'!E85</f>
        <v>146</v>
      </c>
      <c r="F57" s="12">
        <f>'Abogados por Colegio'!F85</f>
        <v>85</v>
      </c>
      <c r="G57" s="9"/>
    </row>
    <row r="58" spans="2:7" ht="15.75" thickBot="1" x14ac:dyDescent="0.3">
      <c r="B58" s="10" t="s">
        <v>72</v>
      </c>
      <c r="C58" s="11">
        <f>'Abogados por Colegio'!C82+'Abogados por Colegio'!C86</f>
        <v>965</v>
      </c>
      <c r="D58" s="12">
        <f>'Abogados por Colegio'!D82+'Abogados por Colegio'!D86</f>
        <v>38</v>
      </c>
      <c r="E58" s="12">
        <f>'Abogados por Colegio'!E82+'Abogados por Colegio'!E86</f>
        <v>1003</v>
      </c>
      <c r="F58" s="12">
        <f>'Abogados por Colegio'!F82+'Abogados por Colegio'!F86</f>
        <v>317</v>
      </c>
      <c r="G58" s="9"/>
    </row>
    <row r="59" spans="2:7" ht="15.75" thickBot="1" x14ac:dyDescent="0.3">
      <c r="B59" s="10" t="s">
        <v>73</v>
      </c>
      <c r="C59" s="11">
        <f>'Abogados por Colegio'!C20+'Abogados por Colegio'!C80+'Abogados por Colegio'!C89</f>
        <v>7939</v>
      </c>
      <c r="D59" s="12">
        <f>'Abogados por Colegio'!D20+'Abogados por Colegio'!D80+'Abogados por Colegio'!D89</f>
        <v>172</v>
      </c>
      <c r="E59" s="12">
        <f>'Abogados por Colegio'!E20+'Abogados por Colegio'!E80+'Abogados por Colegio'!E89</f>
        <v>8111</v>
      </c>
      <c r="F59" s="12">
        <f>'Abogados por Colegio'!F20+'Abogados por Colegio'!F80+'Abogados por Colegio'!F89</f>
        <v>5065</v>
      </c>
      <c r="G59" s="9"/>
    </row>
    <row r="60" spans="2:7" ht="15.75" thickBot="1" x14ac:dyDescent="0.3">
      <c r="B60" s="10" t="s">
        <v>74</v>
      </c>
      <c r="C60" s="11">
        <f>'Abogados por Colegio'!C90</f>
        <v>1265</v>
      </c>
      <c r="D60" s="12">
        <f>'Abogados por Colegio'!D90</f>
        <v>59</v>
      </c>
      <c r="E60" s="12">
        <f>'Abogados por Colegio'!E90</f>
        <v>1324</v>
      </c>
      <c r="F60" s="12">
        <f>'Abogados por Colegio'!F90</f>
        <v>285</v>
      </c>
      <c r="G60" s="9"/>
    </row>
    <row r="61" spans="2:7" ht="15.75" thickBot="1" x14ac:dyDescent="0.3">
      <c r="B61" s="10" t="s">
        <v>75</v>
      </c>
      <c r="C61" s="11">
        <f>'Abogados por Colegio'!C93</f>
        <v>298</v>
      </c>
      <c r="D61" s="12">
        <f>'Abogados por Colegio'!D93</f>
        <v>24</v>
      </c>
      <c r="E61" s="12">
        <f>'Abogados por Colegio'!E93</f>
        <v>322</v>
      </c>
      <c r="F61" s="12">
        <f>'Abogados por Colegio'!F93</f>
        <v>258</v>
      </c>
      <c r="G61" s="9"/>
    </row>
    <row r="62" spans="2:7" ht="15.75" thickBot="1" x14ac:dyDescent="0.3">
      <c r="B62" s="10" t="s">
        <v>76</v>
      </c>
      <c r="C62" s="11">
        <f>'Abogados por Colegio'!C94</f>
        <v>2541</v>
      </c>
      <c r="D62" s="12">
        <f>'Abogados por Colegio'!D94</f>
        <v>33</v>
      </c>
      <c r="E62" s="12">
        <f>'Abogados por Colegio'!E94</f>
        <v>2574</v>
      </c>
      <c r="F62" s="12">
        <f>'Abogados por Colegio'!F94</f>
        <v>790</v>
      </c>
      <c r="G62" s="9"/>
    </row>
    <row r="63" spans="2:7" ht="15.75" thickBot="1" x14ac:dyDescent="0.3">
      <c r="B63" s="10" t="s">
        <v>22</v>
      </c>
      <c r="C63" s="11">
        <f>'Abogados por Colegio'!C95</f>
        <v>183</v>
      </c>
      <c r="D63" s="12">
        <f>'Abogados por Colegio'!D95</f>
        <v>7</v>
      </c>
      <c r="E63" s="12">
        <f>'Abogados por Colegio'!E95</f>
        <v>190</v>
      </c>
      <c r="F63" s="12">
        <f>'Abogados por Colegio'!F95</f>
        <v>269</v>
      </c>
      <c r="G63" s="9"/>
    </row>
    <row r="64" spans="2:7" ht="15.75" thickBot="1" x14ac:dyDescent="0.3">
      <c r="B64" s="10" t="s">
        <v>23</v>
      </c>
      <c r="C64" s="14">
        <f>'Abogados por Colegio'!C96</f>
        <v>201</v>
      </c>
      <c r="D64" s="15">
        <f>'Abogados por Colegio'!D96</f>
        <v>19</v>
      </c>
      <c r="E64" s="15">
        <f>'Abogados por Colegio'!E96</f>
        <v>220</v>
      </c>
      <c r="F64" s="15">
        <f>'Abogados por Colegio'!F96</f>
        <v>93</v>
      </c>
      <c r="G64" s="9"/>
    </row>
    <row r="65" spans="2:6" ht="33" customHeight="1" thickBot="1" x14ac:dyDescent="0.3">
      <c r="B65" s="18" t="s">
        <v>28</v>
      </c>
      <c r="C65" s="19">
        <f>SUM(C13:C64)</f>
        <v>148451</v>
      </c>
      <c r="D65" s="20">
        <f>SUM(D13:D64)</f>
        <v>5302</v>
      </c>
      <c r="E65" s="20">
        <f>SUM(E13:E64)</f>
        <v>153753</v>
      </c>
      <c r="F65" s="19">
        <f>SUM(F13:F64)</f>
        <v>89879</v>
      </c>
    </row>
    <row r="66" spans="2:6" x14ac:dyDescent="0.25">
      <c r="B66" s="22"/>
      <c r="C66" s="22"/>
      <c r="D66" s="22"/>
      <c r="E66" s="22"/>
      <c r="F66" s="22"/>
    </row>
    <row r="67" spans="2:6" x14ac:dyDescent="0.25">
      <c r="B67" s="23" t="s">
        <v>25</v>
      </c>
    </row>
    <row r="68" spans="2:6" x14ac:dyDescent="0.25">
      <c r="B68" s="23" t="s">
        <v>26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73524-C8B4-4FBD-BB51-FDCB1A54E921}">
  <dimension ref="B10:M100"/>
  <sheetViews>
    <sheetView zoomScaleNormal="100" workbookViewId="0"/>
  </sheetViews>
  <sheetFormatPr baseColWidth="10" defaultRowHeight="14.25" x14ac:dyDescent="0.2"/>
  <cols>
    <col min="1" max="1" width="10" style="25" customWidth="1"/>
    <col min="2" max="2" width="33.5703125" style="25" customWidth="1"/>
    <col min="3" max="6" width="20.85546875" style="25" customWidth="1"/>
    <col min="7" max="7" width="11.42578125" style="25" customWidth="1"/>
    <col min="8" max="8" width="5.85546875" style="25" customWidth="1"/>
    <col min="9" max="9" width="15.5703125" style="25" customWidth="1"/>
    <col min="10" max="10" width="25.28515625" style="25" customWidth="1"/>
    <col min="11" max="11" width="16" style="25" customWidth="1"/>
    <col min="12" max="12" width="22.5703125" style="25" customWidth="1"/>
    <col min="13" max="16384" width="11.42578125" style="25"/>
  </cols>
  <sheetData>
    <row r="10" spans="2:13" ht="20.25" customHeight="1" x14ac:dyDescent="0.25">
      <c r="B10" s="1"/>
      <c r="G10" s="3"/>
    </row>
    <row r="13" spans="2:13" ht="60.75" thickBot="1" x14ac:dyDescent="0.25">
      <c r="B13" s="5" t="s">
        <v>77</v>
      </c>
      <c r="C13" s="5" t="s">
        <v>78</v>
      </c>
      <c r="D13" s="5" t="s">
        <v>79</v>
      </c>
      <c r="E13" s="5" t="s">
        <v>24</v>
      </c>
      <c r="F13" s="24" t="s">
        <v>80</v>
      </c>
      <c r="H13" s="26"/>
      <c r="I13" s="27"/>
      <c r="J13" s="26"/>
      <c r="K13" s="26"/>
      <c r="L13" s="26"/>
    </row>
    <row r="14" spans="2:13" ht="15.75" thickBot="1" x14ac:dyDescent="0.25">
      <c r="B14" s="10" t="s">
        <v>29</v>
      </c>
      <c r="C14" s="11">
        <v>2097</v>
      </c>
      <c r="D14" s="12">
        <v>82</v>
      </c>
      <c r="E14" s="12">
        <f>SUM(C14:D14)</f>
        <v>2179</v>
      </c>
      <c r="F14" s="12">
        <v>1027</v>
      </c>
      <c r="G14" s="28"/>
      <c r="J14" s="29"/>
      <c r="M14" s="29"/>
    </row>
    <row r="15" spans="2:13" ht="15.75" thickBot="1" x14ac:dyDescent="0.25">
      <c r="B15" s="10" t="s">
        <v>30</v>
      </c>
      <c r="C15" s="11">
        <v>839</v>
      </c>
      <c r="D15" s="12">
        <v>53</v>
      </c>
      <c r="E15" s="12">
        <f t="shared" ref="E15:E78" si="0">SUM(C15:D15)</f>
        <v>892</v>
      </c>
      <c r="F15" s="12">
        <v>845</v>
      </c>
      <c r="G15" s="28"/>
      <c r="J15" s="29"/>
      <c r="M15" s="29"/>
    </row>
    <row r="16" spans="2:13" ht="15.75" thickBot="1" x14ac:dyDescent="0.25">
      <c r="B16" s="10" t="s">
        <v>81</v>
      </c>
      <c r="C16" s="11">
        <v>565</v>
      </c>
      <c r="D16" s="12">
        <v>720</v>
      </c>
      <c r="E16" s="12">
        <f t="shared" si="0"/>
        <v>1285</v>
      </c>
      <c r="F16" s="12">
        <v>190</v>
      </c>
      <c r="G16" s="28"/>
      <c r="J16" s="29"/>
      <c r="M16" s="29"/>
    </row>
    <row r="17" spans="2:13" ht="15.75" thickBot="1" x14ac:dyDescent="0.25">
      <c r="B17" s="10" t="s">
        <v>82</v>
      </c>
      <c r="C17" s="11">
        <v>184</v>
      </c>
      <c r="D17" s="12">
        <v>8</v>
      </c>
      <c r="E17" s="12">
        <f t="shared" si="0"/>
        <v>192</v>
      </c>
      <c r="F17" s="12">
        <v>296</v>
      </c>
      <c r="G17" s="28"/>
      <c r="J17" s="29"/>
      <c r="M17" s="29"/>
    </row>
    <row r="18" spans="2:13" ht="15.75" thickBot="1" x14ac:dyDescent="0.25">
      <c r="B18" s="10" t="s">
        <v>31</v>
      </c>
      <c r="C18" s="11">
        <v>3176</v>
      </c>
      <c r="D18" s="12">
        <v>15</v>
      </c>
      <c r="E18" s="12">
        <f t="shared" si="0"/>
        <v>3191</v>
      </c>
      <c r="F18" s="12">
        <v>1369</v>
      </c>
      <c r="G18" s="28"/>
      <c r="J18" s="29"/>
      <c r="M18" s="29"/>
    </row>
    <row r="19" spans="2:13" ht="15.75" thickBot="1" x14ac:dyDescent="0.25">
      <c r="B19" s="10" t="s">
        <v>32</v>
      </c>
      <c r="C19" s="11">
        <v>1643</v>
      </c>
      <c r="D19" s="12">
        <v>12</v>
      </c>
      <c r="E19" s="12">
        <f t="shared" si="0"/>
        <v>1655</v>
      </c>
      <c r="F19" s="12">
        <v>1226</v>
      </c>
      <c r="G19" s="28"/>
      <c r="J19" s="29"/>
      <c r="M19" s="29"/>
    </row>
    <row r="20" spans="2:13" ht="15.75" thickBot="1" x14ac:dyDescent="0.25">
      <c r="B20" s="10" t="s">
        <v>83</v>
      </c>
      <c r="C20" s="11">
        <v>344</v>
      </c>
      <c r="D20" s="12">
        <v>17</v>
      </c>
      <c r="E20" s="12">
        <f t="shared" si="0"/>
        <v>361</v>
      </c>
      <c r="F20" s="12">
        <v>372</v>
      </c>
      <c r="G20" s="28"/>
      <c r="J20" s="29"/>
      <c r="M20" s="29"/>
    </row>
    <row r="21" spans="2:13" ht="15.75" thickBot="1" x14ac:dyDescent="0.25">
      <c r="B21" s="10" t="s">
        <v>84</v>
      </c>
      <c r="C21" s="11">
        <v>112</v>
      </c>
      <c r="D21" s="12">
        <v>0</v>
      </c>
      <c r="E21" s="12">
        <f t="shared" si="0"/>
        <v>112</v>
      </c>
      <c r="F21" s="12">
        <v>84</v>
      </c>
      <c r="G21" s="28"/>
      <c r="M21" s="29"/>
    </row>
    <row r="22" spans="2:13" ht="15.75" thickBot="1" x14ac:dyDescent="0.25">
      <c r="B22" s="10" t="s">
        <v>33</v>
      </c>
      <c r="C22" s="11">
        <v>565</v>
      </c>
      <c r="D22" s="12">
        <v>1</v>
      </c>
      <c r="E22" s="12">
        <f t="shared" si="0"/>
        <v>566</v>
      </c>
      <c r="F22" s="12">
        <v>271</v>
      </c>
      <c r="G22" s="28"/>
      <c r="J22" s="29"/>
      <c r="M22" s="29"/>
    </row>
    <row r="23" spans="2:13" ht="15.75" thickBot="1" x14ac:dyDescent="0.25">
      <c r="B23" s="10" t="s">
        <v>35</v>
      </c>
      <c r="C23" s="11">
        <v>221</v>
      </c>
      <c r="D23" s="12">
        <v>20</v>
      </c>
      <c r="E23" s="12">
        <f t="shared" si="0"/>
        <v>241</v>
      </c>
      <c r="F23" s="12">
        <v>257</v>
      </c>
      <c r="G23" s="28"/>
      <c r="J23" s="29"/>
      <c r="M23" s="29"/>
    </row>
    <row r="24" spans="2:13" ht="15.75" thickBot="1" x14ac:dyDescent="0.25">
      <c r="B24" s="10" t="s">
        <v>36</v>
      </c>
      <c r="C24" s="11">
        <v>1165</v>
      </c>
      <c r="D24" s="12">
        <v>11</v>
      </c>
      <c r="E24" s="12">
        <f t="shared" si="0"/>
        <v>1176</v>
      </c>
      <c r="F24" s="12">
        <v>476</v>
      </c>
      <c r="G24" s="28"/>
      <c r="M24" s="29"/>
    </row>
    <row r="25" spans="2:13" ht="15.75" thickBot="1" x14ac:dyDescent="0.25">
      <c r="B25" s="10" t="s">
        <v>85</v>
      </c>
      <c r="C25" s="11">
        <v>3012</v>
      </c>
      <c r="D25" s="12">
        <v>31</v>
      </c>
      <c r="E25" s="12">
        <f t="shared" si="0"/>
        <v>3043</v>
      </c>
      <c r="F25" s="12">
        <v>1174</v>
      </c>
      <c r="G25" s="28"/>
      <c r="M25" s="29"/>
    </row>
    <row r="26" spans="2:13" ht="15.75" thickBot="1" x14ac:dyDescent="0.25">
      <c r="B26" s="10" t="s">
        <v>38</v>
      </c>
      <c r="C26" s="11">
        <v>16310</v>
      </c>
      <c r="D26" s="12">
        <v>946</v>
      </c>
      <c r="E26" s="12">
        <f t="shared" si="0"/>
        <v>17256</v>
      </c>
      <c r="F26" s="12">
        <v>6857</v>
      </c>
      <c r="G26" s="28"/>
      <c r="M26" s="29"/>
    </row>
    <row r="27" spans="2:13" ht="15.75" thickBot="1" x14ac:dyDescent="0.25">
      <c r="B27" s="10" t="s">
        <v>39</v>
      </c>
      <c r="C27" s="11">
        <v>3366</v>
      </c>
      <c r="D27" s="12">
        <v>60</v>
      </c>
      <c r="E27" s="12">
        <f t="shared" si="0"/>
        <v>3426</v>
      </c>
      <c r="F27" s="12">
        <v>1304</v>
      </c>
      <c r="G27" s="28"/>
      <c r="M27" s="29"/>
    </row>
    <row r="28" spans="2:13" ht="15.75" thickBot="1" x14ac:dyDescent="0.25">
      <c r="B28" s="10" t="s">
        <v>40</v>
      </c>
      <c r="C28" s="11">
        <v>658</v>
      </c>
      <c r="D28" s="12">
        <v>10</v>
      </c>
      <c r="E28" s="12">
        <f t="shared" si="0"/>
        <v>668</v>
      </c>
      <c r="F28" s="12">
        <v>373</v>
      </c>
      <c r="G28" s="28"/>
      <c r="M28" s="29"/>
    </row>
    <row r="29" spans="2:13" ht="15.75" thickBot="1" x14ac:dyDescent="0.25">
      <c r="B29" s="10" t="s">
        <v>41</v>
      </c>
      <c r="C29" s="11">
        <v>663</v>
      </c>
      <c r="D29" s="12">
        <v>42</v>
      </c>
      <c r="E29" s="12">
        <f t="shared" si="0"/>
        <v>705</v>
      </c>
      <c r="F29" s="12">
        <v>251</v>
      </c>
      <c r="G29" s="28"/>
      <c r="M29" s="29"/>
    </row>
    <row r="30" spans="2:13" ht="15.75" thickBot="1" x14ac:dyDescent="0.25">
      <c r="B30" s="10" t="s">
        <v>42</v>
      </c>
      <c r="C30" s="11">
        <v>2105</v>
      </c>
      <c r="D30" s="12">
        <v>37</v>
      </c>
      <c r="E30" s="12">
        <f t="shared" si="0"/>
        <v>2142</v>
      </c>
      <c r="F30" s="12">
        <v>503</v>
      </c>
      <c r="G30" s="28"/>
      <c r="M30" s="29"/>
    </row>
    <row r="31" spans="2:13" ht="15.75" thickBot="1" x14ac:dyDescent="0.25">
      <c r="B31" s="10" t="s">
        <v>10</v>
      </c>
      <c r="C31" s="11">
        <v>1187</v>
      </c>
      <c r="D31" s="12">
        <v>14</v>
      </c>
      <c r="E31" s="12">
        <f t="shared" si="0"/>
        <v>1201</v>
      </c>
      <c r="F31" s="12">
        <v>922</v>
      </c>
      <c r="G31" s="28"/>
      <c r="M31" s="29"/>
    </row>
    <row r="32" spans="2:13" ht="15.75" thickBot="1" x14ac:dyDescent="0.25">
      <c r="B32" s="10" t="s">
        <v>86</v>
      </c>
      <c r="C32" s="11">
        <v>576</v>
      </c>
      <c r="D32" s="12">
        <v>62</v>
      </c>
      <c r="E32" s="12">
        <f t="shared" si="0"/>
        <v>638</v>
      </c>
      <c r="F32" s="12">
        <v>418</v>
      </c>
      <c r="G32" s="28"/>
      <c r="M32" s="29"/>
    </row>
    <row r="33" spans="2:13" ht="15.75" thickBot="1" x14ac:dyDescent="0.25">
      <c r="B33" s="10" t="s">
        <v>43</v>
      </c>
      <c r="C33" s="11">
        <v>1177</v>
      </c>
      <c r="D33" s="12">
        <v>14</v>
      </c>
      <c r="E33" s="12">
        <f t="shared" si="0"/>
        <v>1191</v>
      </c>
      <c r="F33" s="12">
        <v>497</v>
      </c>
      <c r="G33" s="28"/>
      <c r="M33" s="29"/>
    </row>
    <row r="34" spans="2:13" ht="15.75" thickBot="1" x14ac:dyDescent="0.25">
      <c r="B34" s="10" t="s">
        <v>44</v>
      </c>
      <c r="C34" s="11">
        <v>788</v>
      </c>
      <c r="D34" s="12">
        <v>22</v>
      </c>
      <c r="E34" s="12">
        <f t="shared" si="0"/>
        <v>810</v>
      </c>
      <c r="F34" s="12">
        <v>481</v>
      </c>
      <c r="G34" s="28"/>
      <c r="M34" s="29"/>
    </row>
    <row r="35" spans="2:13" ht="15.75" thickBot="1" x14ac:dyDescent="0.25">
      <c r="B35" s="10" t="s">
        <v>45</v>
      </c>
      <c r="C35" s="11">
        <v>1789</v>
      </c>
      <c r="D35" s="12">
        <v>28</v>
      </c>
      <c r="E35" s="12">
        <f t="shared" si="0"/>
        <v>1817</v>
      </c>
      <c r="F35" s="12">
        <v>531</v>
      </c>
      <c r="G35" s="28"/>
      <c r="M35" s="29"/>
    </row>
    <row r="36" spans="2:13" ht="15.75" thickBot="1" x14ac:dyDescent="0.25">
      <c r="B36" s="10" t="s">
        <v>46</v>
      </c>
      <c r="C36" s="11">
        <v>278</v>
      </c>
      <c r="D36" s="12">
        <v>7</v>
      </c>
      <c r="E36" s="12">
        <f t="shared" si="0"/>
        <v>285</v>
      </c>
      <c r="F36" s="12">
        <v>181</v>
      </c>
      <c r="G36" s="28"/>
      <c r="M36" s="29"/>
    </row>
    <row r="37" spans="2:13" ht="15.75" thickBot="1" x14ac:dyDescent="0.25">
      <c r="B37" s="10" t="s">
        <v>87</v>
      </c>
      <c r="C37" s="11">
        <v>755</v>
      </c>
      <c r="D37" s="12">
        <v>19</v>
      </c>
      <c r="E37" s="12">
        <f t="shared" si="0"/>
        <v>774</v>
      </c>
      <c r="F37" s="12">
        <v>350</v>
      </c>
      <c r="G37" s="28"/>
      <c r="M37" s="29"/>
    </row>
    <row r="38" spans="2:13" ht="15.75" thickBot="1" x14ac:dyDescent="0.25">
      <c r="B38" s="10" t="s">
        <v>88</v>
      </c>
      <c r="C38" s="11">
        <v>50</v>
      </c>
      <c r="D38" s="12">
        <v>3</v>
      </c>
      <c r="E38" s="12">
        <f t="shared" si="0"/>
        <v>53</v>
      </c>
      <c r="F38" s="12">
        <v>22</v>
      </c>
      <c r="G38" s="28"/>
      <c r="M38" s="29"/>
    </row>
    <row r="39" spans="2:13" ht="15.75" thickBot="1" x14ac:dyDescent="0.25">
      <c r="B39" s="10" t="s">
        <v>89</v>
      </c>
      <c r="C39" s="11">
        <v>317</v>
      </c>
      <c r="D39" s="12">
        <v>7</v>
      </c>
      <c r="E39" s="12">
        <f t="shared" si="0"/>
        <v>324</v>
      </c>
      <c r="F39" s="12">
        <v>281</v>
      </c>
      <c r="G39" s="28"/>
      <c r="M39" s="29"/>
    </row>
    <row r="40" spans="2:13" ht="15.75" thickBot="1" x14ac:dyDescent="0.25">
      <c r="B40" s="10" t="s">
        <v>90</v>
      </c>
      <c r="C40" s="11">
        <v>188</v>
      </c>
      <c r="D40" s="12">
        <v>22</v>
      </c>
      <c r="E40" s="12">
        <f t="shared" si="0"/>
        <v>210</v>
      </c>
      <c r="F40" s="12">
        <v>52</v>
      </c>
      <c r="G40" s="28"/>
      <c r="M40" s="29"/>
    </row>
    <row r="41" spans="2:13" ht="15.75" thickBot="1" x14ac:dyDescent="0.25">
      <c r="B41" s="10" t="s">
        <v>91</v>
      </c>
      <c r="C41" s="11">
        <v>861</v>
      </c>
      <c r="D41" s="12">
        <v>25</v>
      </c>
      <c r="E41" s="12">
        <f t="shared" si="0"/>
        <v>886</v>
      </c>
      <c r="F41" s="12">
        <v>494</v>
      </c>
      <c r="G41" s="28"/>
      <c r="M41" s="29"/>
    </row>
    <row r="42" spans="2:13" ht="15.75" thickBot="1" x14ac:dyDescent="0.25">
      <c r="B42" s="10" t="s">
        <v>48</v>
      </c>
      <c r="C42" s="11">
        <v>1221</v>
      </c>
      <c r="D42" s="12">
        <v>35</v>
      </c>
      <c r="E42" s="12">
        <f t="shared" si="0"/>
        <v>1256</v>
      </c>
      <c r="F42" s="12">
        <v>639</v>
      </c>
      <c r="G42" s="28"/>
      <c r="M42" s="29"/>
    </row>
    <row r="43" spans="2:13" ht="15.75" thickBot="1" x14ac:dyDescent="0.25">
      <c r="B43" s="10" t="s">
        <v>49</v>
      </c>
      <c r="C43" s="11">
        <v>2743</v>
      </c>
      <c r="D43" s="12">
        <v>23</v>
      </c>
      <c r="E43" s="12">
        <f t="shared" si="0"/>
        <v>2766</v>
      </c>
      <c r="F43" s="12">
        <v>715</v>
      </c>
      <c r="G43" s="28"/>
      <c r="M43" s="29"/>
    </row>
    <row r="44" spans="2:13" ht="15.75" thickBot="1" x14ac:dyDescent="0.25">
      <c r="B44" s="10" t="s">
        <v>92</v>
      </c>
      <c r="C44" s="11">
        <v>484</v>
      </c>
      <c r="D44" s="12">
        <v>40</v>
      </c>
      <c r="E44" s="12">
        <f t="shared" si="0"/>
        <v>524</v>
      </c>
      <c r="F44" s="12">
        <v>223</v>
      </c>
      <c r="G44" s="28"/>
      <c r="M44" s="29"/>
    </row>
    <row r="45" spans="2:13" ht="15.75" thickBot="1" x14ac:dyDescent="0.25">
      <c r="B45" s="10" t="s">
        <v>50</v>
      </c>
      <c r="C45" s="11">
        <v>403</v>
      </c>
      <c r="D45" s="12">
        <v>11</v>
      </c>
      <c r="E45" s="12">
        <f t="shared" si="0"/>
        <v>414</v>
      </c>
      <c r="F45" s="12">
        <v>381</v>
      </c>
      <c r="G45" s="28"/>
      <c r="M45" s="29"/>
    </row>
    <row r="46" spans="2:13" ht="15.75" thickBot="1" x14ac:dyDescent="0.25">
      <c r="B46" s="10" t="s">
        <v>47</v>
      </c>
      <c r="C46" s="11">
        <v>1532</v>
      </c>
      <c r="D46" s="12">
        <v>5</v>
      </c>
      <c r="E46" s="12">
        <f t="shared" si="0"/>
        <v>1537</v>
      </c>
      <c r="F46" s="12">
        <v>440</v>
      </c>
      <c r="G46" s="28"/>
      <c r="M46" s="29"/>
    </row>
    <row r="47" spans="2:13" ht="15.75" thickBot="1" x14ac:dyDescent="0.25">
      <c r="B47" s="10" t="s">
        <v>51</v>
      </c>
      <c r="C47" s="11">
        <v>1004</v>
      </c>
      <c r="D47" s="12">
        <v>19</v>
      </c>
      <c r="E47" s="12">
        <f t="shared" si="0"/>
        <v>1023</v>
      </c>
      <c r="F47" s="12">
        <v>551</v>
      </c>
      <c r="G47" s="28"/>
      <c r="M47" s="29"/>
    </row>
    <row r="48" spans="2:13" ht="15.75" thickBot="1" x14ac:dyDescent="0.25">
      <c r="B48" s="10" t="s">
        <v>52</v>
      </c>
      <c r="C48" s="11">
        <v>282</v>
      </c>
      <c r="D48" s="12">
        <v>21</v>
      </c>
      <c r="E48" s="12">
        <f t="shared" si="0"/>
        <v>303</v>
      </c>
      <c r="F48" s="12">
        <v>445</v>
      </c>
      <c r="G48" s="28"/>
      <c r="M48" s="29"/>
    </row>
    <row r="49" spans="2:13" ht="15.75" thickBot="1" x14ac:dyDescent="0.25">
      <c r="B49" s="10" t="s">
        <v>53</v>
      </c>
      <c r="C49" s="11">
        <v>1265</v>
      </c>
      <c r="D49" s="12">
        <v>16</v>
      </c>
      <c r="E49" s="12">
        <f t="shared" si="0"/>
        <v>1281</v>
      </c>
      <c r="F49" s="12">
        <v>650</v>
      </c>
      <c r="G49" s="28"/>
      <c r="M49" s="29"/>
    </row>
    <row r="50" spans="2:13" ht="15.75" thickBot="1" x14ac:dyDescent="0.25">
      <c r="B50" s="10" t="s">
        <v>93</v>
      </c>
      <c r="C50" s="11">
        <v>473</v>
      </c>
      <c r="D50" s="12">
        <v>16</v>
      </c>
      <c r="E50" s="12">
        <f t="shared" si="0"/>
        <v>489</v>
      </c>
      <c r="F50" s="12">
        <v>150</v>
      </c>
      <c r="G50" s="28"/>
      <c r="M50" s="29"/>
    </row>
    <row r="51" spans="2:13" ht="15.75" thickBot="1" x14ac:dyDescent="0.25">
      <c r="B51" s="10" t="s">
        <v>94</v>
      </c>
      <c r="C51" s="11">
        <v>257</v>
      </c>
      <c r="D51" s="12">
        <v>17</v>
      </c>
      <c r="E51" s="12">
        <f t="shared" si="0"/>
        <v>274</v>
      </c>
      <c r="F51" s="12">
        <v>103</v>
      </c>
      <c r="G51" s="28"/>
      <c r="M51" s="29"/>
    </row>
    <row r="52" spans="2:13" ht="15.75" thickBot="1" x14ac:dyDescent="0.25">
      <c r="B52" s="10" t="s">
        <v>54</v>
      </c>
      <c r="C52" s="11">
        <v>1015</v>
      </c>
      <c r="D52" s="12">
        <v>28</v>
      </c>
      <c r="E52" s="12">
        <f t="shared" si="0"/>
        <v>1043</v>
      </c>
      <c r="F52" s="12">
        <v>694</v>
      </c>
      <c r="G52" s="28"/>
      <c r="M52" s="29"/>
    </row>
    <row r="53" spans="2:13" ht="15.75" thickBot="1" x14ac:dyDescent="0.25">
      <c r="B53" s="10" t="s">
        <v>55</v>
      </c>
      <c r="C53" s="11">
        <v>727</v>
      </c>
      <c r="D53" s="12">
        <v>10</v>
      </c>
      <c r="E53" s="12">
        <f t="shared" si="0"/>
        <v>737</v>
      </c>
      <c r="F53" s="12">
        <v>434</v>
      </c>
      <c r="G53" s="28"/>
      <c r="M53" s="29"/>
    </row>
    <row r="54" spans="2:13" ht="15.75" thickBot="1" x14ac:dyDescent="0.25">
      <c r="B54" s="10" t="s">
        <v>95</v>
      </c>
      <c r="C54" s="11">
        <v>303</v>
      </c>
      <c r="D54" s="12">
        <v>34</v>
      </c>
      <c r="E54" s="12">
        <f t="shared" si="0"/>
        <v>337</v>
      </c>
      <c r="F54" s="12">
        <v>137</v>
      </c>
      <c r="G54" s="28"/>
      <c r="M54" s="29"/>
    </row>
    <row r="55" spans="2:13" ht="15.75" thickBot="1" x14ac:dyDescent="0.25">
      <c r="B55" s="10" t="s">
        <v>96</v>
      </c>
      <c r="C55" s="11">
        <v>155</v>
      </c>
      <c r="D55" s="12">
        <v>57</v>
      </c>
      <c r="E55" s="12">
        <f t="shared" si="0"/>
        <v>212</v>
      </c>
      <c r="F55" s="12">
        <v>9400</v>
      </c>
      <c r="G55" s="28"/>
      <c r="M55" s="29"/>
    </row>
    <row r="56" spans="2:13" ht="15.75" thickBot="1" x14ac:dyDescent="0.25">
      <c r="B56" s="10" t="s">
        <v>56</v>
      </c>
      <c r="C56" s="11">
        <v>579</v>
      </c>
      <c r="D56" s="12">
        <v>9</v>
      </c>
      <c r="E56" s="12">
        <f t="shared" si="0"/>
        <v>588</v>
      </c>
      <c r="F56" s="12">
        <v>271</v>
      </c>
      <c r="G56" s="28"/>
      <c r="M56" s="29"/>
    </row>
    <row r="57" spans="2:13" ht="15.75" thickBot="1" x14ac:dyDescent="0.25">
      <c r="B57" s="10" t="s">
        <v>57</v>
      </c>
      <c r="C57" s="11">
        <v>43901</v>
      </c>
      <c r="D57" s="12">
        <v>548</v>
      </c>
      <c r="E57" s="12">
        <f t="shared" si="0"/>
        <v>44449</v>
      </c>
      <c r="F57" s="12">
        <v>29792</v>
      </c>
      <c r="G57" s="28"/>
      <c r="M57" s="29"/>
    </row>
    <row r="58" spans="2:13" ht="15.75" thickBot="1" x14ac:dyDescent="0.25">
      <c r="B58" s="10" t="s">
        <v>97</v>
      </c>
      <c r="C58" s="11">
        <v>5302</v>
      </c>
      <c r="D58" s="12">
        <v>41</v>
      </c>
      <c r="E58" s="12">
        <f t="shared" si="0"/>
        <v>5343</v>
      </c>
      <c r="F58" s="12">
        <v>826</v>
      </c>
      <c r="G58" s="28"/>
      <c r="M58" s="29"/>
    </row>
    <row r="59" spans="2:13" ht="15.75" thickBot="1" x14ac:dyDescent="0.25">
      <c r="B59" s="10" t="s">
        <v>98</v>
      </c>
      <c r="C59" s="11">
        <v>247</v>
      </c>
      <c r="D59" s="12">
        <v>9</v>
      </c>
      <c r="E59" s="12">
        <f t="shared" si="0"/>
        <v>256</v>
      </c>
      <c r="F59" s="12">
        <v>185</v>
      </c>
      <c r="G59" s="28"/>
      <c r="M59" s="29"/>
    </row>
    <row r="60" spans="2:13" ht="15.75" thickBot="1" x14ac:dyDescent="0.25">
      <c r="B60" s="10" t="s">
        <v>99</v>
      </c>
      <c r="C60" s="11">
        <v>341</v>
      </c>
      <c r="D60" s="12">
        <v>57</v>
      </c>
      <c r="E60" s="12">
        <f t="shared" si="0"/>
        <v>398</v>
      </c>
      <c r="F60" s="12">
        <v>223</v>
      </c>
      <c r="G60" s="28"/>
      <c r="M60" s="29"/>
    </row>
    <row r="61" spans="2:13" ht="15.75" thickBot="1" x14ac:dyDescent="0.25">
      <c r="B61" s="10" t="s">
        <v>59</v>
      </c>
      <c r="C61" s="11">
        <v>2980</v>
      </c>
      <c r="D61" s="12">
        <v>117</v>
      </c>
      <c r="E61" s="12">
        <f t="shared" si="0"/>
        <v>3097</v>
      </c>
      <c r="F61" s="12">
        <v>1412</v>
      </c>
      <c r="G61" s="28"/>
      <c r="M61" s="29"/>
    </row>
    <row r="62" spans="2:13" ht="15.75" thickBot="1" x14ac:dyDescent="0.25">
      <c r="B62" s="10" t="s">
        <v>100</v>
      </c>
      <c r="C62" s="11">
        <v>658</v>
      </c>
      <c r="D62" s="12">
        <v>63</v>
      </c>
      <c r="E62" s="12">
        <f t="shared" si="0"/>
        <v>721</v>
      </c>
      <c r="F62" s="12">
        <v>335</v>
      </c>
      <c r="G62" s="28"/>
      <c r="M62" s="29"/>
    </row>
    <row r="63" spans="2:13" ht="15.75" thickBot="1" x14ac:dyDescent="0.25">
      <c r="B63" s="10" t="s">
        <v>61</v>
      </c>
      <c r="C63" s="11">
        <v>666</v>
      </c>
      <c r="D63" s="12">
        <v>15</v>
      </c>
      <c r="E63" s="12">
        <f t="shared" si="0"/>
        <v>681</v>
      </c>
      <c r="F63" s="12">
        <v>776</v>
      </c>
      <c r="G63" s="28"/>
      <c r="M63" s="29"/>
    </row>
    <row r="64" spans="2:13" ht="15.75" thickBot="1" x14ac:dyDescent="0.25">
      <c r="B64" s="10" t="s">
        <v>101</v>
      </c>
      <c r="C64" s="11">
        <v>2238</v>
      </c>
      <c r="D64" s="12">
        <v>65</v>
      </c>
      <c r="E64" s="12">
        <f t="shared" si="0"/>
        <v>2303</v>
      </c>
      <c r="F64" s="12">
        <v>1946</v>
      </c>
      <c r="G64" s="28"/>
      <c r="M64" s="29"/>
    </row>
    <row r="65" spans="2:13" ht="15.75" thickBot="1" x14ac:dyDescent="0.25">
      <c r="B65" s="10" t="s">
        <v>62</v>
      </c>
      <c r="C65" s="11">
        <v>241</v>
      </c>
      <c r="D65" s="12">
        <v>12</v>
      </c>
      <c r="E65" s="12">
        <f t="shared" si="0"/>
        <v>253</v>
      </c>
      <c r="F65" s="12">
        <v>157</v>
      </c>
      <c r="G65" s="28"/>
      <c r="M65" s="29"/>
    </row>
    <row r="66" spans="2:13" ht="15.75" thickBot="1" x14ac:dyDescent="0.25">
      <c r="B66" s="10" t="s">
        <v>102</v>
      </c>
      <c r="C66" s="11">
        <v>2778</v>
      </c>
      <c r="D66" s="12">
        <v>31</v>
      </c>
      <c r="E66" s="12">
        <f t="shared" si="0"/>
        <v>2809</v>
      </c>
      <c r="F66" s="12">
        <v>1754</v>
      </c>
      <c r="G66" s="28"/>
      <c r="M66" s="29"/>
    </row>
    <row r="67" spans="2:13" ht="15.75" thickBot="1" x14ac:dyDescent="0.25">
      <c r="B67" s="10" t="s">
        <v>103</v>
      </c>
      <c r="C67" s="11">
        <v>1080</v>
      </c>
      <c r="D67" s="12">
        <v>15</v>
      </c>
      <c r="E67" s="12">
        <f t="shared" si="0"/>
        <v>1095</v>
      </c>
      <c r="F67" s="12">
        <v>466</v>
      </c>
      <c r="G67" s="28"/>
      <c r="M67" s="29"/>
    </row>
    <row r="68" spans="2:13" ht="15.75" thickBot="1" x14ac:dyDescent="0.25">
      <c r="B68" s="10" t="s">
        <v>64</v>
      </c>
      <c r="C68" s="11">
        <v>923</v>
      </c>
      <c r="D68" s="12">
        <v>31</v>
      </c>
      <c r="E68" s="12">
        <f t="shared" si="0"/>
        <v>954</v>
      </c>
      <c r="F68" s="12">
        <v>441</v>
      </c>
      <c r="G68" s="28"/>
      <c r="M68" s="29"/>
    </row>
    <row r="69" spans="2:13" ht="15.75" thickBot="1" x14ac:dyDescent="0.25">
      <c r="B69" s="10" t="s">
        <v>104</v>
      </c>
      <c r="C69" s="11">
        <v>315</v>
      </c>
      <c r="D69" s="12">
        <v>25</v>
      </c>
      <c r="E69" s="12">
        <f t="shared" si="0"/>
        <v>340</v>
      </c>
      <c r="F69" s="12">
        <v>146</v>
      </c>
      <c r="G69" s="28"/>
      <c r="M69" s="29"/>
    </row>
    <row r="70" spans="2:13" ht="15.75" thickBot="1" x14ac:dyDescent="0.25">
      <c r="B70" s="10" t="s">
        <v>21</v>
      </c>
      <c r="C70" s="11">
        <v>652</v>
      </c>
      <c r="D70" s="12">
        <v>5</v>
      </c>
      <c r="E70" s="12">
        <f t="shared" si="0"/>
        <v>657</v>
      </c>
      <c r="F70" s="12">
        <v>293</v>
      </c>
      <c r="G70" s="28"/>
      <c r="M70" s="29"/>
    </row>
    <row r="71" spans="2:13" ht="15.75" thickBot="1" x14ac:dyDescent="0.25">
      <c r="B71" s="10" t="s">
        <v>105</v>
      </c>
      <c r="C71" s="11">
        <v>727</v>
      </c>
      <c r="D71" s="12">
        <v>24</v>
      </c>
      <c r="E71" s="12">
        <f t="shared" si="0"/>
        <v>751</v>
      </c>
      <c r="F71" s="12">
        <v>347</v>
      </c>
      <c r="G71" s="28"/>
      <c r="M71" s="29"/>
    </row>
    <row r="72" spans="2:13" ht="15.75" thickBot="1" x14ac:dyDescent="0.25">
      <c r="B72" s="10" t="s">
        <v>65</v>
      </c>
      <c r="C72" s="11">
        <v>815</v>
      </c>
      <c r="D72" s="12">
        <v>39</v>
      </c>
      <c r="E72" s="12">
        <f t="shared" si="0"/>
        <v>854</v>
      </c>
      <c r="F72" s="12">
        <v>591</v>
      </c>
      <c r="G72" s="28"/>
      <c r="M72" s="29"/>
    </row>
    <row r="73" spans="2:13" ht="15.75" thickBot="1" x14ac:dyDescent="0.25">
      <c r="B73" s="10" t="s">
        <v>106</v>
      </c>
      <c r="C73" s="11">
        <v>315</v>
      </c>
      <c r="D73" s="12">
        <v>50</v>
      </c>
      <c r="E73" s="12">
        <f t="shared" si="0"/>
        <v>365</v>
      </c>
      <c r="F73" s="12">
        <v>459</v>
      </c>
      <c r="G73" s="28"/>
      <c r="M73" s="29"/>
    </row>
    <row r="74" spans="2:13" ht="15.75" thickBot="1" x14ac:dyDescent="0.25">
      <c r="B74" s="10" t="s">
        <v>107</v>
      </c>
      <c r="C74" s="11">
        <v>499</v>
      </c>
      <c r="D74" s="12">
        <v>897</v>
      </c>
      <c r="E74" s="12">
        <f t="shared" si="0"/>
        <v>1396</v>
      </c>
      <c r="F74" s="12">
        <v>629</v>
      </c>
      <c r="G74" s="28"/>
      <c r="M74" s="29"/>
    </row>
    <row r="75" spans="2:13" ht="15.75" thickBot="1" x14ac:dyDescent="0.25">
      <c r="B75" s="10" t="s">
        <v>66</v>
      </c>
      <c r="C75" s="11">
        <v>2215</v>
      </c>
      <c r="D75" s="12">
        <v>32</v>
      </c>
      <c r="E75" s="12">
        <f t="shared" si="0"/>
        <v>2247</v>
      </c>
      <c r="F75" s="12">
        <v>1649</v>
      </c>
      <c r="G75" s="28"/>
      <c r="M75" s="29"/>
    </row>
    <row r="76" spans="2:13" ht="15.75" thickBot="1" x14ac:dyDescent="0.25">
      <c r="B76" s="10" t="s">
        <v>108</v>
      </c>
      <c r="C76" s="11">
        <v>825</v>
      </c>
      <c r="D76" s="12">
        <v>22</v>
      </c>
      <c r="E76" s="12">
        <f t="shared" si="0"/>
        <v>847</v>
      </c>
      <c r="F76" s="12">
        <v>524</v>
      </c>
      <c r="G76" s="28"/>
      <c r="M76" s="29"/>
    </row>
    <row r="77" spans="2:13" ht="15.75" thickBot="1" x14ac:dyDescent="0.25">
      <c r="B77" s="10" t="s">
        <v>67</v>
      </c>
      <c r="C77" s="11">
        <v>234</v>
      </c>
      <c r="D77" s="12">
        <v>9</v>
      </c>
      <c r="E77" s="12">
        <f t="shared" si="0"/>
        <v>243</v>
      </c>
      <c r="F77" s="12">
        <v>184</v>
      </c>
      <c r="G77" s="28"/>
      <c r="M77" s="29"/>
    </row>
    <row r="78" spans="2:13" ht="15.75" thickBot="1" x14ac:dyDescent="0.25">
      <c r="B78" s="10" t="s">
        <v>68</v>
      </c>
      <c r="C78" s="11">
        <v>6355</v>
      </c>
      <c r="D78" s="12">
        <v>45</v>
      </c>
      <c r="E78" s="12">
        <f t="shared" si="0"/>
        <v>6400</v>
      </c>
      <c r="F78" s="12">
        <v>1492</v>
      </c>
      <c r="G78" s="28"/>
      <c r="M78" s="29"/>
    </row>
    <row r="79" spans="2:13" ht="15.75" thickBot="1" x14ac:dyDescent="0.25">
      <c r="B79" s="10" t="s">
        <v>69</v>
      </c>
      <c r="C79" s="11">
        <v>121</v>
      </c>
      <c r="D79" s="12">
        <v>10</v>
      </c>
      <c r="E79" s="12">
        <f t="shared" ref="E79:E96" si="1">SUM(C79:D79)</f>
        <v>131</v>
      </c>
      <c r="F79" s="12">
        <v>133</v>
      </c>
      <c r="G79" s="28"/>
      <c r="M79" s="29"/>
    </row>
    <row r="80" spans="2:13" ht="15.75" thickBot="1" x14ac:dyDescent="0.25">
      <c r="B80" s="10" t="s">
        <v>109</v>
      </c>
      <c r="C80" s="11">
        <v>126</v>
      </c>
      <c r="D80" s="12">
        <v>52</v>
      </c>
      <c r="E80" s="12">
        <f t="shared" si="1"/>
        <v>178</v>
      </c>
      <c r="F80" s="12">
        <v>565</v>
      </c>
      <c r="G80" s="28"/>
      <c r="M80" s="29"/>
    </row>
    <row r="81" spans="2:13" ht="15.75" thickBot="1" x14ac:dyDescent="0.25">
      <c r="B81" s="10" t="s">
        <v>110</v>
      </c>
      <c r="C81" s="11">
        <v>36</v>
      </c>
      <c r="D81" s="12">
        <v>0</v>
      </c>
      <c r="E81" s="12">
        <f t="shared" si="1"/>
        <v>36</v>
      </c>
      <c r="F81" s="12">
        <v>10</v>
      </c>
      <c r="G81" s="28"/>
      <c r="M81" s="29"/>
    </row>
    <row r="82" spans="2:13" ht="15.75" thickBot="1" x14ac:dyDescent="0.25">
      <c r="B82" s="10" t="s">
        <v>111</v>
      </c>
      <c r="C82" s="11">
        <v>213</v>
      </c>
      <c r="D82" s="12">
        <v>5</v>
      </c>
      <c r="E82" s="12">
        <f t="shared" si="1"/>
        <v>218</v>
      </c>
      <c r="F82" s="12">
        <v>80</v>
      </c>
      <c r="G82" s="28"/>
      <c r="M82" s="29"/>
    </row>
    <row r="83" spans="2:13" ht="15.75" thickBot="1" x14ac:dyDescent="0.25">
      <c r="B83" s="10" t="s">
        <v>70</v>
      </c>
      <c r="C83" s="11">
        <v>793</v>
      </c>
      <c r="D83" s="12">
        <v>77</v>
      </c>
      <c r="E83" s="12">
        <f t="shared" si="1"/>
        <v>870</v>
      </c>
      <c r="F83" s="12">
        <v>499</v>
      </c>
      <c r="G83" s="28"/>
      <c r="M83" s="29"/>
    </row>
    <row r="84" spans="2:13" ht="15.75" thickBot="1" x14ac:dyDescent="0.25">
      <c r="B84" s="10" t="s">
        <v>112</v>
      </c>
      <c r="C84" s="11">
        <v>574</v>
      </c>
      <c r="D84" s="12">
        <v>31</v>
      </c>
      <c r="E84" s="12">
        <f t="shared" si="1"/>
        <v>605</v>
      </c>
      <c r="F84" s="12">
        <v>176</v>
      </c>
      <c r="G84" s="28"/>
      <c r="M84" s="29"/>
    </row>
    <row r="85" spans="2:13" ht="15.75" thickBot="1" x14ac:dyDescent="0.25">
      <c r="B85" s="10" t="s">
        <v>71</v>
      </c>
      <c r="C85" s="11">
        <v>116</v>
      </c>
      <c r="D85" s="12">
        <v>30</v>
      </c>
      <c r="E85" s="12">
        <f t="shared" si="1"/>
        <v>146</v>
      </c>
      <c r="F85" s="12">
        <v>85</v>
      </c>
      <c r="G85" s="28"/>
      <c r="M85" s="29"/>
    </row>
    <row r="86" spans="2:13" ht="15.75" thickBot="1" x14ac:dyDescent="0.25">
      <c r="B86" s="10" t="s">
        <v>72</v>
      </c>
      <c r="C86" s="11">
        <v>752</v>
      </c>
      <c r="D86" s="12">
        <v>33</v>
      </c>
      <c r="E86" s="12">
        <f t="shared" si="1"/>
        <v>785</v>
      </c>
      <c r="F86" s="12">
        <v>237</v>
      </c>
      <c r="G86" s="28"/>
      <c r="M86" s="29"/>
    </row>
    <row r="87" spans="2:13" ht="15.75" thickBot="1" x14ac:dyDescent="0.25">
      <c r="B87" s="10" t="s">
        <v>113</v>
      </c>
      <c r="C87" s="11">
        <v>235</v>
      </c>
      <c r="D87" s="12">
        <v>9</v>
      </c>
      <c r="E87" s="12">
        <f t="shared" si="1"/>
        <v>244</v>
      </c>
      <c r="F87" s="12">
        <v>172</v>
      </c>
      <c r="G87" s="28"/>
      <c r="M87" s="29"/>
    </row>
    <row r="88" spans="2:13" ht="15.75" thickBot="1" x14ac:dyDescent="0.25">
      <c r="B88" s="10" t="s">
        <v>114</v>
      </c>
      <c r="C88" s="11">
        <v>113</v>
      </c>
      <c r="D88" s="12">
        <v>7</v>
      </c>
      <c r="E88" s="12">
        <f t="shared" si="1"/>
        <v>120</v>
      </c>
      <c r="F88" s="12">
        <v>80</v>
      </c>
      <c r="G88" s="28"/>
      <c r="M88" s="29"/>
    </row>
    <row r="89" spans="2:13" ht="15.75" thickBot="1" x14ac:dyDescent="0.25">
      <c r="B89" s="10" t="s">
        <v>73</v>
      </c>
      <c r="C89" s="11">
        <v>7469</v>
      </c>
      <c r="D89" s="12">
        <v>103</v>
      </c>
      <c r="E89" s="12">
        <f t="shared" si="1"/>
        <v>7572</v>
      </c>
      <c r="F89" s="12">
        <v>4128</v>
      </c>
      <c r="G89" s="28"/>
      <c r="M89" s="29"/>
    </row>
    <row r="90" spans="2:13" ht="15.75" thickBot="1" x14ac:dyDescent="0.25">
      <c r="B90" s="10" t="s">
        <v>74</v>
      </c>
      <c r="C90" s="11">
        <v>1265</v>
      </c>
      <c r="D90" s="12">
        <v>59</v>
      </c>
      <c r="E90" s="12">
        <f t="shared" si="1"/>
        <v>1324</v>
      </c>
      <c r="F90" s="12">
        <v>285</v>
      </c>
      <c r="G90" s="28"/>
      <c r="M90" s="29"/>
    </row>
    <row r="91" spans="2:13" ht="15.75" thickBot="1" x14ac:dyDescent="0.25">
      <c r="B91" s="10" t="s">
        <v>115</v>
      </c>
      <c r="C91" s="11">
        <v>228</v>
      </c>
      <c r="D91" s="12">
        <v>5</v>
      </c>
      <c r="E91" s="12">
        <f t="shared" si="1"/>
        <v>233</v>
      </c>
      <c r="F91" s="12">
        <v>179</v>
      </c>
      <c r="G91" s="28"/>
      <c r="M91" s="29"/>
    </row>
    <row r="92" spans="2:13" ht="15.75" thickBot="1" x14ac:dyDescent="0.25">
      <c r="B92" s="10" t="s">
        <v>116</v>
      </c>
      <c r="C92" s="11">
        <v>1446</v>
      </c>
      <c r="D92" s="12">
        <v>17</v>
      </c>
      <c r="E92" s="12">
        <f t="shared" si="1"/>
        <v>1463</v>
      </c>
      <c r="F92" s="12">
        <v>876</v>
      </c>
      <c r="G92" s="28"/>
      <c r="M92" s="29"/>
    </row>
    <row r="93" spans="2:13" ht="15.75" thickBot="1" x14ac:dyDescent="0.25">
      <c r="B93" s="10" t="s">
        <v>75</v>
      </c>
      <c r="C93" s="11">
        <v>298</v>
      </c>
      <c r="D93" s="12">
        <v>24</v>
      </c>
      <c r="E93" s="12">
        <f t="shared" si="1"/>
        <v>322</v>
      </c>
      <c r="F93" s="12">
        <v>258</v>
      </c>
      <c r="G93" s="28"/>
      <c r="M93" s="29"/>
    </row>
    <row r="94" spans="2:13" ht="15.75" thickBot="1" x14ac:dyDescent="0.25">
      <c r="B94" s="10" t="s">
        <v>76</v>
      </c>
      <c r="C94" s="11">
        <v>2541</v>
      </c>
      <c r="D94" s="12">
        <v>33</v>
      </c>
      <c r="E94" s="12">
        <f t="shared" si="1"/>
        <v>2574</v>
      </c>
      <c r="F94" s="12">
        <v>790</v>
      </c>
      <c r="G94" s="28"/>
      <c r="M94" s="29"/>
    </row>
    <row r="95" spans="2:13" ht="15.75" thickBot="1" x14ac:dyDescent="0.25">
      <c r="B95" s="10" t="s">
        <v>22</v>
      </c>
      <c r="C95" s="11">
        <v>183</v>
      </c>
      <c r="D95" s="12">
        <v>7</v>
      </c>
      <c r="E95" s="12">
        <f>SUM(C95:D95)</f>
        <v>190</v>
      </c>
      <c r="F95" s="12">
        <v>269</v>
      </c>
      <c r="G95" s="28"/>
      <c r="M95" s="29"/>
    </row>
    <row r="96" spans="2:13" ht="15.75" thickBot="1" x14ac:dyDescent="0.25">
      <c r="B96" s="10" t="s">
        <v>23</v>
      </c>
      <c r="C96" s="14">
        <v>201</v>
      </c>
      <c r="D96" s="15">
        <v>19</v>
      </c>
      <c r="E96" s="15">
        <f>SUM(C96:D96)</f>
        <v>220</v>
      </c>
      <c r="F96" s="15">
        <v>93</v>
      </c>
      <c r="G96" s="28"/>
      <c r="M96" s="29"/>
    </row>
    <row r="97" spans="2:6" ht="33" customHeight="1" thickBot="1" x14ac:dyDescent="0.25">
      <c r="B97" s="18" t="s">
        <v>24</v>
      </c>
      <c r="C97" s="19">
        <f>SUM(C14:C96)</f>
        <v>148451</v>
      </c>
      <c r="D97" s="20">
        <f t="shared" ref="D97:F97" si="2">SUM(D14:D96)</f>
        <v>5302</v>
      </c>
      <c r="E97" s="20">
        <f t="shared" si="2"/>
        <v>153753</v>
      </c>
      <c r="F97" s="19">
        <f t="shared" si="2"/>
        <v>89879</v>
      </c>
    </row>
    <row r="98" spans="2:6" x14ac:dyDescent="0.2">
      <c r="B98" s="30"/>
      <c r="C98" s="31"/>
      <c r="D98" s="31"/>
      <c r="E98" s="31"/>
      <c r="F98" s="31"/>
    </row>
    <row r="99" spans="2:6" x14ac:dyDescent="0.2">
      <c r="B99" s="23" t="s">
        <v>25</v>
      </c>
    </row>
    <row r="100" spans="2:6" x14ac:dyDescent="0.2">
      <c r="B100" s="23" t="s">
        <v>26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29A2-5983-4060-8D30-BFC2B8EA24D9}">
  <dimension ref="B3:G34"/>
  <sheetViews>
    <sheetView workbookViewId="0"/>
  </sheetViews>
  <sheetFormatPr baseColWidth="10" defaultRowHeight="15" x14ac:dyDescent="0.25"/>
  <cols>
    <col min="1" max="1" width="11.42578125" style="2"/>
    <col min="2" max="2" width="54" style="2" customWidth="1"/>
    <col min="3" max="3" width="12.5703125" style="2" bestFit="1" customWidth="1"/>
    <col min="4" max="4" width="11.42578125" style="2" bestFit="1" customWidth="1"/>
    <col min="5" max="5" width="10.85546875" style="2" bestFit="1" customWidth="1"/>
    <col min="6" max="6" width="11.42578125" style="2" customWidth="1"/>
    <col min="7" max="7" width="14.5703125" style="2" customWidth="1"/>
    <col min="8" max="16384" width="11.42578125" style="2"/>
  </cols>
  <sheetData>
    <row r="3" spans="2:7" x14ac:dyDescent="0.25">
      <c r="F3" s="32"/>
    </row>
    <row r="10" spans="2:7" ht="22.5" x14ac:dyDescent="0.25">
      <c r="B10" s="1"/>
      <c r="G10" s="3"/>
    </row>
    <row r="12" spans="2:7" ht="33.75" customHeight="1" thickBot="1" x14ac:dyDescent="0.3">
      <c r="B12" s="33" t="s">
        <v>117</v>
      </c>
      <c r="C12" s="34" t="s">
        <v>118</v>
      </c>
      <c r="D12" s="34" t="s">
        <v>119</v>
      </c>
      <c r="E12" s="24" t="s">
        <v>24</v>
      </c>
    </row>
    <row r="13" spans="2:7" ht="24" customHeight="1" thickBot="1" x14ac:dyDescent="0.3">
      <c r="B13" s="35" t="s">
        <v>120</v>
      </c>
      <c r="C13" s="107">
        <f>SUM(C14:C29)</f>
        <v>87</v>
      </c>
      <c r="D13" s="107">
        <f>SUM(D14:D29)</f>
        <v>76</v>
      </c>
      <c r="E13" s="108">
        <f>SUM(C13:D13)</f>
        <v>163</v>
      </c>
    </row>
    <row r="14" spans="2:7" ht="30.75" thickBot="1" x14ac:dyDescent="0.3">
      <c r="B14" s="10" t="s">
        <v>121</v>
      </c>
      <c r="C14" s="11">
        <v>1</v>
      </c>
      <c r="D14" s="12">
        <v>0</v>
      </c>
      <c r="E14" s="12">
        <f>SUM(C14:D14)</f>
        <v>1</v>
      </c>
      <c r="F14" s="9"/>
    </row>
    <row r="15" spans="2:7" ht="30.75" thickBot="1" x14ac:dyDescent="0.3">
      <c r="B15" s="10" t="s">
        <v>122</v>
      </c>
      <c r="C15" s="11">
        <v>17</v>
      </c>
      <c r="D15" s="12">
        <v>3</v>
      </c>
      <c r="E15" s="12">
        <f t="shared" ref="E15:E30" si="0">SUM(C15:D15)</f>
        <v>20</v>
      </c>
      <c r="F15" s="9"/>
    </row>
    <row r="16" spans="2:7" ht="30.75" thickBot="1" x14ac:dyDescent="0.3">
      <c r="B16" s="10" t="s">
        <v>123</v>
      </c>
      <c r="C16" s="11">
        <v>5</v>
      </c>
      <c r="D16" s="12">
        <v>1</v>
      </c>
      <c r="E16" s="12">
        <f t="shared" si="0"/>
        <v>6</v>
      </c>
      <c r="F16" s="9"/>
    </row>
    <row r="17" spans="2:6" ht="30.75" thickBot="1" x14ac:dyDescent="0.3">
      <c r="B17" s="10" t="s">
        <v>124</v>
      </c>
      <c r="C17" s="11">
        <v>5</v>
      </c>
      <c r="D17" s="12">
        <v>3</v>
      </c>
      <c r="E17" s="12">
        <f t="shared" si="0"/>
        <v>8</v>
      </c>
      <c r="F17" s="9"/>
    </row>
    <row r="18" spans="2:6" ht="45.75" thickBot="1" x14ac:dyDescent="0.3">
      <c r="B18" s="10" t="s">
        <v>125</v>
      </c>
      <c r="C18" s="11">
        <v>0</v>
      </c>
      <c r="D18" s="12">
        <v>7</v>
      </c>
      <c r="E18" s="12">
        <f t="shared" si="0"/>
        <v>7</v>
      </c>
      <c r="F18" s="9"/>
    </row>
    <row r="19" spans="2:6" ht="30.75" thickBot="1" x14ac:dyDescent="0.3">
      <c r="B19" s="10" t="s">
        <v>126</v>
      </c>
      <c r="C19" s="11">
        <v>0</v>
      </c>
      <c r="D19" s="12">
        <v>1</v>
      </c>
      <c r="E19" s="12">
        <f t="shared" si="0"/>
        <v>1</v>
      </c>
      <c r="F19" s="9"/>
    </row>
    <row r="20" spans="2:6" ht="30.75" thickBot="1" x14ac:dyDescent="0.3">
      <c r="B20" s="10" t="s">
        <v>127</v>
      </c>
      <c r="C20" s="11">
        <v>31</v>
      </c>
      <c r="D20" s="12">
        <v>30</v>
      </c>
      <c r="E20" s="12">
        <f t="shared" si="0"/>
        <v>61</v>
      </c>
      <c r="F20" s="9"/>
    </row>
    <row r="21" spans="2:6" ht="45.75" thickBot="1" x14ac:dyDescent="0.3">
      <c r="B21" s="10" t="s">
        <v>128</v>
      </c>
      <c r="C21" s="11">
        <v>1</v>
      </c>
      <c r="D21" s="12">
        <v>3</v>
      </c>
      <c r="E21" s="12">
        <f t="shared" si="0"/>
        <v>4</v>
      </c>
      <c r="F21" s="9"/>
    </row>
    <row r="22" spans="2:6" ht="30.75" thickBot="1" x14ac:dyDescent="0.3">
      <c r="B22" s="10" t="s">
        <v>129</v>
      </c>
      <c r="C22" s="11">
        <v>0</v>
      </c>
      <c r="D22" s="12">
        <v>1</v>
      </c>
      <c r="E22" s="12">
        <f t="shared" si="0"/>
        <v>1</v>
      </c>
      <c r="F22" s="9"/>
    </row>
    <row r="23" spans="2:6" ht="45.75" thickBot="1" x14ac:dyDescent="0.3">
      <c r="B23" s="10" t="s">
        <v>130</v>
      </c>
      <c r="C23" s="11">
        <v>2</v>
      </c>
      <c r="D23" s="12">
        <v>4</v>
      </c>
      <c r="E23" s="12">
        <f t="shared" si="0"/>
        <v>6</v>
      </c>
      <c r="F23" s="9"/>
    </row>
    <row r="24" spans="2:6" ht="30.75" thickBot="1" x14ac:dyDescent="0.3">
      <c r="B24" s="10" t="s">
        <v>131</v>
      </c>
      <c r="C24" s="11">
        <v>8</v>
      </c>
      <c r="D24" s="12">
        <v>9</v>
      </c>
      <c r="E24" s="12">
        <f t="shared" si="0"/>
        <v>17</v>
      </c>
      <c r="F24" s="9"/>
    </row>
    <row r="25" spans="2:6" ht="30.75" thickBot="1" x14ac:dyDescent="0.3">
      <c r="B25" s="10" t="s">
        <v>132</v>
      </c>
      <c r="C25" s="11">
        <v>8</v>
      </c>
      <c r="D25" s="12">
        <v>2</v>
      </c>
      <c r="E25" s="12">
        <f t="shared" si="0"/>
        <v>10</v>
      </c>
      <c r="F25" s="9"/>
    </row>
    <row r="26" spans="2:6" ht="30.75" thickBot="1" x14ac:dyDescent="0.3">
      <c r="B26" s="10" t="s">
        <v>133</v>
      </c>
      <c r="C26" s="11">
        <v>2</v>
      </c>
      <c r="D26" s="12">
        <v>2</v>
      </c>
      <c r="E26" s="12">
        <f t="shared" si="0"/>
        <v>4</v>
      </c>
      <c r="F26" s="9"/>
    </row>
    <row r="27" spans="2:6" ht="30.75" thickBot="1" x14ac:dyDescent="0.3">
      <c r="B27" s="10" t="s">
        <v>134</v>
      </c>
      <c r="C27" s="11">
        <v>2</v>
      </c>
      <c r="D27" s="12">
        <v>6</v>
      </c>
      <c r="E27" s="12">
        <f t="shared" si="0"/>
        <v>8</v>
      </c>
      <c r="F27" s="9"/>
    </row>
    <row r="28" spans="2:6" ht="30.75" thickBot="1" x14ac:dyDescent="0.3">
      <c r="B28" s="10" t="s">
        <v>135</v>
      </c>
      <c r="C28" s="11">
        <v>2</v>
      </c>
      <c r="D28" s="12">
        <v>2</v>
      </c>
      <c r="E28" s="12">
        <f t="shared" si="0"/>
        <v>4</v>
      </c>
      <c r="F28" s="9"/>
    </row>
    <row r="29" spans="2:6" ht="45.75" thickBot="1" x14ac:dyDescent="0.3">
      <c r="B29" s="36" t="s">
        <v>136</v>
      </c>
      <c r="C29" s="11">
        <v>3</v>
      </c>
      <c r="D29" s="12">
        <v>2</v>
      </c>
      <c r="E29" s="12">
        <f t="shared" si="0"/>
        <v>5</v>
      </c>
      <c r="F29" s="9"/>
    </row>
    <row r="30" spans="2:6" ht="30.75" thickBot="1" x14ac:dyDescent="0.3">
      <c r="B30" s="37" t="s">
        <v>137</v>
      </c>
      <c r="C30" s="109">
        <v>85</v>
      </c>
      <c r="D30" s="109">
        <v>58</v>
      </c>
      <c r="E30" s="110">
        <f t="shared" si="0"/>
        <v>143</v>
      </c>
    </row>
    <row r="31" spans="2:6" ht="33.75" customHeight="1" thickBot="1" x14ac:dyDescent="0.3">
      <c r="B31" s="38" t="s">
        <v>138</v>
      </c>
      <c r="C31" s="39">
        <f>SUM(C13+C30)</f>
        <v>172</v>
      </c>
      <c r="D31" s="39">
        <f t="shared" ref="D31" si="1">SUM(D13+D30)</f>
        <v>134</v>
      </c>
      <c r="E31" s="40">
        <f>SUM(C31+D31)</f>
        <v>306</v>
      </c>
    </row>
    <row r="32" spans="2:6" x14ac:dyDescent="0.25">
      <c r="B32" s="30"/>
      <c r="C32" s="30"/>
      <c r="D32" s="30"/>
      <c r="E32" s="30"/>
    </row>
    <row r="33" spans="2:2" x14ac:dyDescent="0.25">
      <c r="B33" s="23" t="s">
        <v>25</v>
      </c>
    </row>
    <row r="34" spans="2:2" x14ac:dyDescent="0.25">
      <c r="B34" s="23" t="s">
        <v>139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91962-BA91-4D83-93E6-FFAB9CC563CA}">
  <dimension ref="B10:I36"/>
  <sheetViews>
    <sheetView workbookViewId="0"/>
  </sheetViews>
  <sheetFormatPr baseColWidth="10" defaultRowHeight="15" x14ac:dyDescent="0.25"/>
  <cols>
    <col min="1" max="1" width="11.42578125" style="2"/>
    <col min="2" max="2" width="43.5703125" style="2" customWidth="1"/>
    <col min="3" max="5" width="21.140625" style="2" customWidth="1"/>
    <col min="6" max="8" width="11.42578125" style="2"/>
    <col min="9" max="9" width="13.42578125" style="2" customWidth="1"/>
    <col min="10" max="16384" width="11.42578125" style="2"/>
  </cols>
  <sheetData>
    <row r="10" spans="2:9" ht="27.75" customHeight="1" x14ac:dyDescent="0.25">
      <c r="B10" s="1"/>
      <c r="I10" s="3"/>
    </row>
    <row r="12" spans="2:9" ht="32.25" customHeight="1" thickBot="1" x14ac:dyDescent="0.3">
      <c r="B12" s="5" t="s">
        <v>0</v>
      </c>
      <c r="C12" s="5" t="s">
        <v>118</v>
      </c>
      <c r="D12" s="5" t="s">
        <v>119</v>
      </c>
      <c r="E12" s="24" t="s">
        <v>24</v>
      </c>
    </row>
    <row r="13" spans="2:9" ht="15.75" thickBot="1" x14ac:dyDescent="0.3">
      <c r="B13" s="10" t="s">
        <v>5</v>
      </c>
      <c r="C13" s="11">
        <f>'Procuradores por Sexo y Prov.'!C16+'Procuradores por Sexo y Prov.'!C26+'Procuradores por Sexo y Prov.'!C33+'Procuradores por Sexo y Prov.'!C36+'Procuradores por Sexo y Prov.'!C54+'Procuradores por Sexo y Prov.'!C43+'Procuradores por Sexo y Prov.'!C38+'Procuradores por Sexo y Prov.'!C30</f>
        <v>649</v>
      </c>
      <c r="D13" s="12">
        <f>'Procuradores por Sexo y Prov.'!D16+'Procuradores por Sexo y Prov.'!D26+'Procuradores por Sexo y Prov.'!D33+'Procuradores por Sexo y Prov.'!D36+'Procuradores por Sexo y Prov.'!D54+'Procuradores por Sexo y Prov.'!D43+'Procuradores por Sexo y Prov.'!D38+'Procuradores por Sexo y Prov.'!D30</f>
        <v>1294</v>
      </c>
      <c r="E13" s="12">
        <f>'Procuradores por Sexo y Prov.'!E16+'Procuradores por Sexo y Prov.'!E26+'Procuradores por Sexo y Prov.'!E33+'Procuradores por Sexo y Prov.'!E36+'Procuradores por Sexo y Prov.'!E54+'Procuradores por Sexo y Prov.'!E43+'Procuradores por Sexo y Prov.'!E38+'Procuradores por Sexo y Prov.'!E30</f>
        <v>1943</v>
      </c>
      <c r="F13" s="9"/>
    </row>
    <row r="14" spans="2:9" ht="15.75" thickBot="1" x14ac:dyDescent="0.3">
      <c r="B14" s="10" t="s">
        <v>6</v>
      </c>
      <c r="C14" s="11">
        <f>'Procuradores por Sexo y Prov.'!C37+'Procuradores por Sexo y Prov.'!C57+'Procuradores por Sexo y Prov.'!C62</f>
        <v>85</v>
      </c>
      <c r="D14" s="12">
        <f>'Procuradores por Sexo y Prov.'!D37+'Procuradores por Sexo y Prov.'!D57+'Procuradores por Sexo y Prov.'!D62</f>
        <v>209</v>
      </c>
      <c r="E14" s="12">
        <f>'Procuradores por Sexo y Prov.'!E37+'Procuradores por Sexo y Prov.'!E57+'Procuradores por Sexo y Prov.'!E62</f>
        <v>294</v>
      </c>
      <c r="F14" s="9"/>
    </row>
    <row r="15" spans="2:9" ht="15.75" thickBot="1" x14ac:dyDescent="0.3">
      <c r="B15" s="10" t="s">
        <v>7</v>
      </c>
      <c r="C15" s="11">
        <f>'Procuradores por Sexo y Prov.'!C18</f>
        <v>100</v>
      </c>
      <c r="D15" s="12">
        <f>'Procuradores por Sexo y Prov.'!D18</f>
        <v>212</v>
      </c>
      <c r="E15" s="12">
        <f>'Procuradores por Sexo y Prov.'!E18</f>
        <v>312</v>
      </c>
      <c r="F15" s="9"/>
    </row>
    <row r="16" spans="2:9" ht="15.75" thickBot="1" x14ac:dyDescent="0.3">
      <c r="B16" s="10" t="s">
        <v>8</v>
      </c>
      <c r="C16" s="11">
        <f>'Procuradores por Sexo y Prov.'!C21</f>
        <v>60</v>
      </c>
      <c r="D16" s="12">
        <f>'Procuradores por Sexo y Prov.'!D21</f>
        <v>117</v>
      </c>
      <c r="E16" s="12">
        <f>'Procuradores por Sexo y Prov.'!E21</f>
        <v>177</v>
      </c>
      <c r="F16" s="9"/>
    </row>
    <row r="17" spans="2:6" ht="15.75" thickBot="1" x14ac:dyDescent="0.3">
      <c r="B17" s="10" t="s">
        <v>9</v>
      </c>
      <c r="C17" s="11">
        <f>'Procuradores por Sexo y Prov.'!C48+'Procuradores por Sexo y Prov.'!C52</f>
        <v>144</v>
      </c>
      <c r="D17" s="12">
        <f>'Procuradores por Sexo y Prov.'!D48+'Procuradores por Sexo y Prov.'!D52</f>
        <v>347</v>
      </c>
      <c r="E17" s="12">
        <f>'Procuradores por Sexo y Prov.'!E48+'Procuradores por Sexo y Prov.'!E52</f>
        <v>491</v>
      </c>
      <c r="F17" s="9"/>
    </row>
    <row r="18" spans="2:6" ht="15.75" thickBot="1" x14ac:dyDescent="0.3">
      <c r="B18" s="10" t="s">
        <v>10</v>
      </c>
      <c r="C18" s="11">
        <f>'Procuradores por Sexo y Prov.'!C27</f>
        <v>45</v>
      </c>
      <c r="D18" s="12">
        <f>'Procuradores por Sexo y Prov.'!D27</f>
        <v>106</v>
      </c>
      <c r="E18" s="12">
        <f>'Procuradores por Sexo y Prov.'!E27</f>
        <v>151</v>
      </c>
      <c r="F18" s="9"/>
    </row>
    <row r="19" spans="2:6" ht="15.75" thickBot="1" x14ac:dyDescent="0.3">
      <c r="B19" s="10" t="s">
        <v>11</v>
      </c>
      <c r="C19" s="11">
        <f>'Procuradores por Sexo y Prov.'!C14+'Procuradores por Sexo y Prov.'!C29+'Procuradores por Sexo y Prov.'!C58+'Procuradores por Sexo y Prov.'!C31+'Procuradores por Sexo y Prov.'!C34</f>
        <v>133</v>
      </c>
      <c r="D19" s="12">
        <f>'Procuradores por Sexo y Prov.'!D14+'Procuradores por Sexo y Prov.'!D29+'Procuradores por Sexo y Prov.'!D58+'Procuradores por Sexo y Prov.'!D31+'Procuradores por Sexo y Prov.'!D34</f>
        <v>302</v>
      </c>
      <c r="E19" s="12">
        <f>'Procuradores por Sexo y Prov.'!E14+'Procuradores por Sexo y Prov.'!E29+'Procuradores por Sexo y Prov.'!E58+'Procuradores por Sexo y Prov.'!E31+'Procuradores por Sexo y Prov.'!E34</f>
        <v>435</v>
      </c>
      <c r="F19" s="9"/>
    </row>
    <row r="20" spans="2:6" ht="15.75" thickBot="1" x14ac:dyDescent="0.3">
      <c r="B20" s="10" t="s">
        <v>12</v>
      </c>
      <c r="C20" s="11">
        <f>'Procuradores por Sexo y Prov.'!C19+'Procuradores por Sexo y Prov.'!C24+'Procuradores por Sexo y Prov.'!C39+'Procuradores por Sexo y Prov.'!C47+'Procuradores por Sexo y Prov.'!C51+'Procuradores por Sexo y Prov.'!C53+'Procuradores por Sexo y Prov.'!C60+'Procuradores por Sexo y Prov.'!C61+'Procuradores por Sexo y Prov.'!C55</f>
        <v>186</v>
      </c>
      <c r="D20" s="12">
        <f>'Procuradores por Sexo y Prov.'!D19+'Procuradores por Sexo y Prov.'!D24+'Procuradores por Sexo y Prov.'!D39+'Procuradores por Sexo y Prov.'!D47+'Procuradores por Sexo y Prov.'!D51+'Procuradores por Sexo y Prov.'!D53+'Procuradores por Sexo y Prov.'!D60+'Procuradores por Sexo y Prov.'!D61+'Procuradores por Sexo y Prov.'!D55</f>
        <v>380</v>
      </c>
      <c r="E20" s="12">
        <f>'Procuradores por Sexo y Prov.'!E19+'Procuradores por Sexo y Prov.'!E24+'Procuradores por Sexo y Prov.'!E39+'Procuradores por Sexo y Prov.'!E47+'Procuradores por Sexo y Prov.'!E51+'Procuradores por Sexo y Prov.'!E53+'Procuradores por Sexo y Prov.'!E60+'Procuradores por Sexo y Prov.'!E61+'Procuradores por Sexo y Prov.'!E55</f>
        <v>566</v>
      </c>
      <c r="F20" s="9"/>
    </row>
    <row r="21" spans="2:6" ht="15.75" thickBot="1" x14ac:dyDescent="0.3">
      <c r="B21" s="10" t="s">
        <v>13</v>
      </c>
      <c r="C21" s="11">
        <f>'Procuradores por Sexo y Prov.'!C22+'Procuradores por Sexo y Prov.'!C32+'Procuradores por Sexo y Prov.'!C40+'Procuradores por Sexo y Prov.'!C56</f>
        <v>330</v>
      </c>
      <c r="D21" s="12">
        <f>'Procuradores por Sexo y Prov.'!D22+'Procuradores por Sexo y Prov.'!D32+'Procuradores por Sexo y Prov.'!D40+'Procuradores por Sexo y Prov.'!D56</f>
        <v>615</v>
      </c>
      <c r="E21" s="12">
        <f>'Procuradores por Sexo y Prov.'!E22+'Procuradores por Sexo y Prov.'!E32+'Procuradores por Sexo y Prov.'!E40+'Procuradores por Sexo y Prov.'!E56</f>
        <v>945</v>
      </c>
      <c r="F21" s="9"/>
    </row>
    <row r="22" spans="2:6" ht="15.75" thickBot="1" x14ac:dyDescent="0.3">
      <c r="B22" s="10" t="s">
        <v>14</v>
      </c>
      <c r="C22" s="11">
        <f>'Procuradores por Sexo y Prov.'!C15+'Procuradores por Sexo y Prov.'!C28+'Procuradores por Sexo y Prov.'!C59</f>
        <v>319</v>
      </c>
      <c r="D22" s="12">
        <f>'Procuradores por Sexo y Prov.'!D15+'Procuradores por Sexo y Prov.'!D28+'Procuradores por Sexo y Prov.'!D59</f>
        <v>717</v>
      </c>
      <c r="E22" s="12">
        <f>'Procuradores por Sexo y Prov.'!E15+'Procuradores por Sexo y Prov.'!E28+'Procuradores por Sexo y Prov.'!E59</f>
        <v>1036</v>
      </c>
      <c r="F22" s="9"/>
    </row>
    <row r="23" spans="2:6" ht="15.75" thickBot="1" x14ac:dyDescent="0.3">
      <c r="B23" s="10" t="s">
        <v>15</v>
      </c>
      <c r="C23" s="11">
        <f>'Procuradores por Sexo y Prov.'!C25+'Procuradores por Sexo y Prov.'!C20</f>
        <v>73</v>
      </c>
      <c r="D23" s="12">
        <f>'Procuradores por Sexo y Prov.'!D25+'Procuradores por Sexo y Prov.'!D20</f>
        <v>159</v>
      </c>
      <c r="E23" s="12">
        <f>'Procuradores por Sexo y Prov.'!E25+'Procuradores por Sexo y Prov.'!E20</f>
        <v>232</v>
      </c>
      <c r="F23" s="9"/>
    </row>
    <row r="24" spans="2:6" ht="15.75" thickBot="1" x14ac:dyDescent="0.3">
      <c r="B24" s="10" t="s">
        <v>16</v>
      </c>
      <c r="C24" s="11">
        <f>'Procuradores por Sexo y Prov.'!C13+'Procuradores por Sexo y Prov.'!C41+'Procuradores por Sexo y Prov.'!C46+'Procuradores por Sexo y Prov.'!C49</f>
        <v>212</v>
      </c>
      <c r="D24" s="12">
        <f>'Procuradores por Sexo y Prov.'!D13+'Procuradores por Sexo y Prov.'!D41+'Procuradores por Sexo y Prov.'!D46+'Procuradores por Sexo y Prov.'!D49</f>
        <v>460</v>
      </c>
      <c r="E24" s="12">
        <f>'Procuradores por Sexo y Prov.'!E13+'Procuradores por Sexo y Prov.'!E41+'Procuradores por Sexo y Prov.'!E46+'Procuradores por Sexo y Prov.'!E49</f>
        <v>672</v>
      </c>
      <c r="F24" s="9"/>
    </row>
    <row r="25" spans="2:6" ht="15.75" thickBot="1" x14ac:dyDescent="0.3">
      <c r="B25" s="10" t="s">
        <v>17</v>
      </c>
      <c r="C25" s="11">
        <f>'Procuradores por Sexo y Prov.'!C42</f>
        <v>523</v>
      </c>
      <c r="D25" s="12">
        <f>'Procuradores por Sexo y Prov.'!D42</f>
        <v>983</v>
      </c>
      <c r="E25" s="12">
        <f>'Procuradores por Sexo y Prov.'!E42</f>
        <v>1506</v>
      </c>
      <c r="F25" s="9"/>
    </row>
    <row r="26" spans="2:6" ht="15.75" thickBot="1" x14ac:dyDescent="0.3">
      <c r="B26" s="10" t="s">
        <v>18</v>
      </c>
      <c r="C26" s="11">
        <f>'Procuradores por Sexo y Prov.'!C44</f>
        <v>116</v>
      </c>
      <c r="D26" s="12">
        <f>'Procuradores por Sexo y Prov.'!D44</f>
        <v>182</v>
      </c>
      <c r="E26" s="12">
        <f>'Procuradores por Sexo y Prov.'!E44</f>
        <v>298</v>
      </c>
      <c r="F26" s="9"/>
    </row>
    <row r="27" spans="2:6" ht="15.75" thickBot="1" x14ac:dyDescent="0.3">
      <c r="B27" s="10" t="s">
        <v>19</v>
      </c>
      <c r="C27" s="11">
        <f>'Procuradores por Sexo y Prov.'!C45</f>
        <v>31</v>
      </c>
      <c r="D27" s="12">
        <f>'Procuradores por Sexo y Prov.'!D45</f>
        <v>49</v>
      </c>
      <c r="E27" s="12">
        <f>'Procuradores por Sexo y Prov.'!E45</f>
        <v>80</v>
      </c>
      <c r="F27" s="9"/>
    </row>
    <row r="28" spans="2:6" ht="15.75" thickBot="1" x14ac:dyDescent="0.3">
      <c r="B28" s="10" t="s">
        <v>20</v>
      </c>
      <c r="C28" s="11">
        <f>'Procuradores por Sexo y Prov.'!C17+'Procuradores por Sexo y Prov.'!C23+'Procuradores por Sexo y Prov.'!C35</f>
        <v>96</v>
      </c>
      <c r="D28" s="12">
        <f>'Procuradores por Sexo y Prov.'!D17+'Procuradores por Sexo y Prov.'!D23+'Procuradores por Sexo y Prov.'!D35</f>
        <v>219</v>
      </c>
      <c r="E28" s="12">
        <f>'Procuradores por Sexo y Prov.'!E17+'Procuradores por Sexo y Prov.'!E23+'Procuradores por Sexo y Prov.'!E35</f>
        <v>315</v>
      </c>
      <c r="F28" s="9"/>
    </row>
    <row r="29" spans="2:6" ht="15.75" thickBot="1" x14ac:dyDescent="0.3">
      <c r="B29" s="10" t="s">
        <v>21</v>
      </c>
      <c r="C29" s="11">
        <f>'Procuradores por Sexo y Prov.'!C50</f>
        <v>13</v>
      </c>
      <c r="D29" s="12">
        <f>'Procuradores por Sexo y Prov.'!D50</f>
        <v>45</v>
      </c>
      <c r="E29" s="12">
        <f>'Procuradores por Sexo y Prov.'!E50</f>
        <v>58</v>
      </c>
      <c r="F29" s="9"/>
    </row>
    <row r="30" spans="2:6" ht="15.75" thickBot="1" x14ac:dyDescent="0.3">
      <c r="B30" s="10" t="s">
        <v>22</v>
      </c>
      <c r="C30" s="11">
        <f>'Procuradores por Sexo y Prov.'!C63</f>
        <v>4</v>
      </c>
      <c r="D30" s="12">
        <f>'Procuradores por Sexo y Prov.'!D63</f>
        <v>8</v>
      </c>
      <c r="E30" s="12">
        <f>'Procuradores por Sexo y Prov.'!E63</f>
        <v>12</v>
      </c>
      <c r="F30" s="9"/>
    </row>
    <row r="31" spans="2:6" ht="15.75" thickBot="1" x14ac:dyDescent="0.3">
      <c r="B31" s="10" t="s">
        <v>23</v>
      </c>
      <c r="C31" s="14">
        <f>'Procuradores por Sexo y Prov.'!C64</f>
        <v>2</v>
      </c>
      <c r="D31" s="15">
        <f>'Procuradores por Sexo y Prov.'!D64</f>
        <v>12</v>
      </c>
      <c r="E31" s="15">
        <f>'Procuradores por Sexo y Prov.'!E64</f>
        <v>14</v>
      </c>
      <c r="F31" s="9"/>
    </row>
    <row r="32" spans="2:6" ht="34.5" customHeight="1" thickBot="1" x14ac:dyDescent="0.3">
      <c r="B32" s="18" t="s">
        <v>24</v>
      </c>
      <c r="C32" s="19">
        <f>SUM(C13:C31)</f>
        <v>3121</v>
      </c>
      <c r="D32" s="20">
        <f>SUM(D13:D31)</f>
        <v>6416</v>
      </c>
      <c r="E32" s="20">
        <f>SUM(E13:E31)</f>
        <v>9537</v>
      </c>
    </row>
    <row r="33" spans="2:5" x14ac:dyDescent="0.25">
      <c r="B33" s="22"/>
      <c r="C33" s="22"/>
      <c r="D33" s="22"/>
      <c r="E33" s="22"/>
    </row>
    <row r="34" spans="2:5" x14ac:dyDescent="0.25">
      <c r="B34" s="23" t="s">
        <v>25</v>
      </c>
    </row>
    <row r="35" spans="2:5" x14ac:dyDescent="0.25">
      <c r="B35" s="23" t="s">
        <v>140</v>
      </c>
    </row>
    <row r="36" spans="2:5" x14ac:dyDescent="0.25">
      <c r="B36" s="2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70E75-3FE8-4191-A3D6-C81D5E929FC1}">
  <dimension ref="B3:H68"/>
  <sheetViews>
    <sheetView workbookViewId="0"/>
  </sheetViews>
  <sheetFormatPr baseColWidth="10" defaultRowHeight="15" x14ac:dyDescent="0.25"/>
  <cols>
    <col min="1" max="1" width="11.42578125" style="2"/>
    <col min="2" max="2" width="35.42578125" style="2" customWidth="1"/>
    <col min="3" max="5" width="21" style="2" customWidth="1"/>
    <col min="6" max="7" width="11.42578125" style="2" customWidth="1"/>
    <col min="8" max="8" width="14.5703125" style="2" customWidth="1"/>
    <col min="9" max="16384" width="11.42578125" style="2"/>
  </cols>
  <sheetData>
    <row r="3" spans="2:8" x14ac:dyDescent="0.25">
      <c r="G3" s="32"/>
    </row>
    <row r="10" spans="2:8" ht="22.5" x14ac:dyDescent="0.25">
      <c r="B10" s="1"/>
      <c r="H10" s="3"/>
    </row>
    <row r="12" spans="2:8" ht="33.75" customHeight="1" thickBot="1" x14ac:dyDescent="0.3">
      <c r="B12" s="5" t="s">
        <v>27</v>
      </c>
      <c r="C12" s="5" t="s">
        <v>118</v>
      </c>
      <c r="D12" s="5" t="s">
        <v>119</v>
      </c>
      <c r="E12" s="24" t="s">
        <v>24</v>
      </c>
    </row>
    <row r="13" spans="2:8" ht="15.75" thickBot="1" x14ac:dyDescent="0.3">
      <c r="B13" s="10" t="s">
        <v>29</v>
      </c>
      <c r="C13" s="11">
        <f>'Procuradores por Sexo y Colegio'!C13+'Procuradores por Sexo y Colegio'!C61</f>
        <v>90</v>
      </c>
      <c r="D13" s="12">
        <f>'Procuradores por Sexo y Colegio'!D13+'Procuradores por Sexo y Colegio'!D61</f>
        <v>181</v>
      </c>
      <c r="E13" s="12">
        <f>'Procuradores por Sexo y Colegio'!E13+'Procuradores por Sexo y Colegio'!E61</f>
        <v>271</v>
      </c>
      <c r="F13" s="9"/>
    </row>
    <row r="14" spans="2:8" ht="15.75" thickBot="1" x14ac:dyDescent="0.3">
      <c r="B14" s="10" t="s">
        <v>30</v>
      </c>
      <c r="C14" s="11">
        <f>'Procuradores por Sexo y Colegio'!C14</f>
        <v>33</v>
      </c>
      <c r="D14" s="12">
        <f>'Procuradores por Sexo y Colegio'!D14</f>
        <v>57</v>
      </c>
      <c r="E14" s="12">
        <f>'Procuradores por Sexo y Colegio'!E14</f>
        <v>90</v>
      </c>
      <c r="F14" s="9"/>
    </row>
    <row r="15" spans="2:8" ht="15.75" thickBot="1" x14ac:dyDescent="0.3">
      <c r="B15" s="10" t="s">
        <v>31</v>
      </c>
      <c r="C15" s="11">
        <f>'Procuradores por Sexo y Colegio'!C15+'Procuradores por Sexo y Colegio'!C33</f>
        <v>140</v>
      </c>
      <c r="D15" s="12">
        <f>'Procuradores por Sexo y Colegio'!D15+'Procuradores por Sexo y Colegio'!D33</f>
        <v>233</v>
      </c>
      <c r="E15" s="12">
        <f>'Procuradores por Sexo y Colegio'!E15+'Procuradores por Sexo y Colegio'!E33</f>
        <v>373</v>
      </c>
      <c r="F15" s="9"/>
    </row>
    <row r="16" spans="2:8" ht="15.75" thickBot="1" x14ac:dyDescent="0.3">
      <c r="B16" s="10" t="s">
        <v>32</v>
      </c>
      <c r="C16" s="11">
        <f>'Procuradores por Sexo y Colegio'!C16</f>
        <v>47</v>
      </c>
      <c r="D16" s="12">
        <f>'Procuradores por Sexo y Colegio'!D16</f>
        <v>113</v>
      </c>
      <c r="E16" s="12">
        <f>'Procuradores por Sexo y Colegio'!E16</f>
        <v>160</v>
      </c>
      <c r="F16" s="9"/>
    </row>
    <row r="17" spans="2:6" ht="15.75" thickBot="1" x14ac:dyDescent="0.3">
      <c r="B17" s="10" t="s">
        <v>33</v>
      </c>
      <c r="C17" s="11">
        <f>'Procuradores por Sexo y Colegio'!C18</f>
        <v>16</v>
      </c>
      <c r="D17" s="12">
        <f>'Procuradores por Sexo y Colegio'!D18</f>
        <v>22</v>
      </c>
      <c r="E17" s="12">
        <f>'Procuradores por Sexo y Colegio'!E18</f>
        <v>38</v>
      </c>
      <c r="F17" s="9"/>
    </row>
    <row r="18" spans="2:6" ht="15.75" thickBot="1" x14ac:dyDescent="0.3">
      <c r="B18" s="10" t="s">
        <v>34</v>
      </c>
      <c r="C18" s="11">
        <f>'Procuradores por Sexo y Colegio'!C34+'Procuradores por Sexo y Colegio'!C55</f>
        <v>100</v>
      </c>
      <c r="D18" s="12">
        <f>'Procuradores por Sexo y Colegio'!D34+'Procuradores por Sexo y Colegio'!D55</f>
        <v>212</v>
      </c>
      <c r="E18" s="12">
        <f>'Procuradores por Sexo y Colegio'!E34+'Procuradores por Sexo y Colegio'!E55</f>
        <v>312</v>
      </c>
      <c r="F18" s="9"/>
    </row>
    <row r="19" spans="2:6" ht="15.75" thickBot="1" x14ac:dyDescent="0.3">
      <c r="B19" s="10" t="s">
        <v>35</v>
      </c>
      <c r="C19" s="11">
        <f>'Procuradores por Sexo y Colegio'!C19</f>
        <v>13</v>
      </c>
      <c r="D19" s="12">
        <f>'Procuradores por Sexo y Colegio'!D19</f>
        <v>26</v>
      </c>
      <c r="E19" s="12">
        <f>'Procuradores por Sexo y Colegio'!E19</f>
        <v>39</v>
      </c>
      <c r="F19" s="9"/>
    </row>
    <row r="20" spans="2:6" ht="15.75" thickBot="1" x14ac:dyDescent="0.3">
      <c r="B20" s="10" t="s">
        <v>36</v>
      </c>
      <c r="C20" s="11">
        <f>'Procuradores por Sexo y Colegio'!C20</f>
        <v>50</v>
      </c>
      <c r="D20" s="12">
        <f>'Procuradores por Sexo y Colegio'!D20</f>
        <v>92</v>
      </c>
      <c r="E20" s="12">
        <f>'Procuradores por Sexo y Colegio'!E20</f>
        <v>142</v>
      </c>
      <c r="F20" s="9"/>
    </row>
    <row r="21" spans="2:6" ht="15.75" thickBot="1" x14ac:dyDescent="0.3">
      <c r="B21" s="10" t="s">
        <v>37</v>
      </c>
      <c r="C21" s="11">
        <f>'Procuradores por Sexo y Colegio'!C21</f>
        <v>60</v>
      </c>
      <c r="D21" s="12">
        <f>'Procuradores por Sexo y Colegio'!D21</f>
        <v>117</v>
      </c>
      <c r="E21" s="12">
        <f>'Procuradores por Sexo y Colegio'!E21</f>
        <v>177</v>
      </c>
      <c r="F21" s="9"/>
    </row>
    <row r="22" spans="2:6" ht="15.75" thickBot="1" x14ac:dyDescent="0.3">
      <c r="B22" s="10" t="s">
        <v>38</v>
      </c>
      <c r="C22" s="11">
        <f>'Procuradores por Sexo y Colegio'!C22+'Procuradores por Sexo y Colegio'!C67+'Procuradores por Sexo y Colegio'!C50+'Procuradores por Sexo y Colegio'!C51</f>
        <v>262</v>
      </c>
      <c r="D22" s="12">
        <f>'Procuradores por Sexo y Colegio'!D22+'Procuradores por Sexo y Colegio'!D67+'Procuradores por Sexo y Colegio'!D50+'Procuradores por Sexo y Colegio'!D51</f>
        <v>444</v>
      </c>
      <c r="E22" s="12">
        <f>'Procuradores por Sexo y Colegio'!E22+'Procuradores por Sexo y Colegio'!E67+'Procuradores por Sexo y Colegio'!E50+'Procuradores por Sexo y Colegio'!E51</f>
        <v>706</v>
      </c>
      <c r="F22" s="9"/>
    </row>
    <row r="23" spans="2:6" ht="15.75" thickBot="1" x14ac:dyDescent="0.3">
      <c r="B23" s="10" t="s">
        <v>39</v>
      </c>
      <c r="C23" s="11">
        <f>'Procuradores por Sexo y Colegio'!C23</f>
        <v>56</v>
      </c>
      <c r="D23" s="12">
        <f>'Procuradores por Sexo y Colegio'!D23</f>
        <v>147</v>
      </c>
      <c r="E23" s="12">
        <f>'Procuradores por Sexo y Colegio'!E23</f>
        <v>203</v>
      </c>
      <c r="F23" s="9"/>
    </row>
    <row r="24" spans="2:6" ht="15.75" thickBot="1" x14ac:dyDescent="0.3">
      <c r="B24" s="10" t="s">
        <v>40</v>
      </c>
      <c r="C24" s="11">
        <f>'Procuradores por Sexo y Colegio'!C24</f>
        <v>25</v>
      </c>
      <c r="D24" s="12">
        <f>'Procuradores por Sexo y Colegio'!D24</f>
        <v>43</v>
      </c>
      <c r="E24" s="12">
        <f>'Procuradores por Sexo y Colegio'!E24</f>
        <v>68</v>
      </c>
      <c r="F24" s="9"/>
    </row>
    <row r="25" spans="2:6" ht="15.75" thickBot="1" x14ac:dyDescent="0.3">
      <c r="B25" s="10" t="s">
        <v>41</v>
      </c>
      <c r="C25" s="11">
        <f>'Procuradores por Sexo y Colegio'!C25</f>
        <v>23</v>
      </c>
      <c r="D25" s="12">
        <f>'Procuradores por Sexo y Colegio'!D25</f>
        <v>67</v>
      </c>
      <c r="E25" s="12">
        <f>'Procuradores por Sexo y Colegio'!E25</f>
        <v>90</v>
      </c>
      <c r="F25" s="9"/>
    </row>
    <row r="26" spans="2:6" ht="15.75" thickBot="1" x14ac:dyDescent="0.3">
      <c r="B26" s="10" t="s">
        <v>42</v>
      </c>
      <c r="C26" s="11">
        <f>'Procuradores por Sexo y Colegio'!C26+'Procuradores por Sexo y Colegio'!C42</f>
        <v>87</v>
      </c>
      <c r="D26" s="12">
        <f>'Procuradores por Sexo y Colegio'!D26+'Procuradores por Sexo y Colegio'!D42</f>
        <v>139</v>
      </c>
      <c r="E26" s="12">
        <f>'Procuradores por Sexo y Colegio'!E26+'Procuradores por Sexo y Colegio'!E42</f>
        <v>226</v>
      </c>
      <c r="F26" s="9"/>
    </row>
    <row r="27" spans="2:6" ht="15.75" thickBot="1" x14ac:dyDescent="0.3">
      <c r="B27" s="10" t="s">
        <v>10</v>
      </c>
      <c r="C27" s="11">
        <f>'Procuradores por Sexo y Colegio'!C27</f>
        <v>45</v>
      </c>
      <c r="D27" s="12">
        <f>'Procuradores por Sexo y Colegio'!D27</f>
        <v>106</v>
      </c>
      <c r="E27" s="12">
        <f>'Procuradores por Sexo y Colegio'!E27</f>
        <v>151</v>
      </c>
      <c r="F27" s="9"/>
    </row>
    <row r="28" spans="2:6" ht="15.75" thickBot="1" x14ac:dyDescent="0.3">
      <c r="B28" s="10" t="s">
        <v>43</v>
      </c>
      <c r="C28" s="11">
        <f>'Procuradores por Sexo y Colegio'!C29</f>
        <v>19</v>
      </c>
      <c r="D28" s="12">
        <f>'Procuradores por Sexo y Colegio'!D29</f>
        <v>97</v>
      </c>
      <c r="E28" s="12">
        <f>'Procuradores por Sexo y Colegio'!E29</f>
        <v>116</v>
      </c>
      <c r="F28" s="9"/>
    </row>
    <row r="29" spans="2:6" ht="15.75" thickBot="1" x14ac:dyDescent="0.3">
      <c r="B29" s="10" t="s">
        <v>44</v>
      </c>
      <c r="C29" s="11">
        <f>'Procuradores por Sexo y Colegio'!C30+'Procuradores por Sexo y Colegio'!C71</f>
        <v>30</v>
      </c>
      <c r="D29" s="12">
        <f>'Procuradores por Sexo y Colegio'!D30+'Procuradores por Sexo y Colegio'!D71</f>
        <v>86</v>
      </c>
      <c r="E29" s="12">
        <f>'Procuradores por Sexo y Colegio'!E30+'Procuradores por Sexo y Colegio'!E71</f>
        <v>116</v>
      </c>
      <c r="F29" s="9"/>
    </row>
    <row r="30" spans="2:6" ht="15.75" thickBot="1" x14ac:dyDescent="0.3">
      <c r="B30" s="10" t="s">
        <v>45</v>
      </c>
      <c r="C30" s="11">
        <f>'Procuradores por Sexo y Colegio'!C31</f>
        <v>59</v>
      </c>
      <c r="D30" s="12">
        <f>'Procuradores por Sexo y Colegio'!D31</f>
        <v>121</v>
      </c>
      <c r="E30" s="12">
        <f>'Procuradores por Sexo y Colegio'!E31</f>
        <v>180</v>
      </c>
      <c r="F30" s="9"/>
    </row>
    <row r="31" spans="2:6" ht="15.75" thickBot="1" x14ac:dyDescent="0.3">
      <c r="B31" s="10" t="s">
        <v>46</v>
      </c>
      <c r="C31" s="11">
        <f>'Procuradores por Sexo y Colegio'!C32</f>
        <v>10</v>
      </c>
      <c r="D31" s="12">
        <f>'Procuradores por Sexo y Colegio'!D32</f>
        <v>33</v>
      </c>
      <c r="E31" s="12">
        <f>'Procuradores por Sexo y Colegio'!E32</f>
        <v>43</v>
      </c>
      <c r="F31" s="9"/>
    </row>
    <row r="32" spans="2:6" ht="15.75" thickBot="1" x14ac:dyDescent="0.3">
      <c r="B32" s="10" t="s">
        <v>48</v>
      </c>
      <c r="C32" s="11">
        <f>'Procuradores por Sexo y Colegio'!C35</f>
        <v>14</v>
      </c>
      <c r="D32" s="12">
        <f>'Procuradores por Sexo y Colegio'!D35</f>
        <v>59</v>
      </c>
      <c r="E32" s="12">
        <f>'Procuradores por Sexo y Colegio'!E35</f>
        <v>73</v>
      </c>
      <c r="F32" s="9"/>
    </row>
    <row r="33" spans="2:6" ht="15.75" thickBot="1" x14ac:dyDescent="0.3">
      <c r="B33" s="10" t="s">
        <v>49</v>
      </c>
      <c r="C33" s="11">
        <f>'Procuradores por Sexo y Colegio'!C36</f>
        <v>62</v>
      </c>
      <c r="D33" s="12">
        <f>'Procuradores por Sexo y Colegio'!D36</f>
        <v>206</v>
      </c>
      <c r="E33" s="12">
        <f>'Procuradores por Sexo y Colegio'!E36</f>
        <v>268</v>
      </c>
      <c r="F33" s="9"/>
    </row>
    <row r="34" spans="2:6" ht="15.75" thickBot="1" x14ac:dyDescent="0.3">
      <c r="B34" s="10" t="s">
        <v>50</v>
      </c>
      <c r="C34" s="11">
        <f>'Procuradores por Sexo y Colegio'!C37</f>
        <v>21</v>
      </c>
      <c r="D34" s="12">
        <f>'Procuradores por Sexo y Colegio'!D37</f>
        <v>40</v>
      </c>
      <c r="E34" s="12">
        <f>'Procuradores por Sexo y Colegio'!E37</f>
        <v>61</v>
      </c>
      <c r="F34" s="9"/>
    </row>
    <row r="35" spans="2:6" ht="15.75" thickBot="1" x14ac:dyDescent="0.3">
      <c r="B35" s="10" t="s">
        <v>47</v>
      </c>
      <c r="C35" s="11">
        <f>'Procuradores por Sexo y Colegio'!C38</f>
        <v>24</v>
      </c>
      <c r="D35" s="12">
        <f>'Procuradores por Sexo y Colegio'!D38</f>
        <v>50</v>
      </c>
      <c r="E35" s="12">
        <f>'Procuradores por Sexo y Colegio'!E38</f>
        <v>74</v>
      </c>
      <c r="F35" s="9"/>
    </row>
    <row r="36" spans="2:6" ht="15.75" thickBot="1" x14ac:dyDescent="0.3">
      <c r="B36" s="10" t="s">
        <v>51</v>
      </c>
      <c r="C36" s="11">
        <f>'Procuradores por Sexo y Colegio'!C39</f>
        <v>37</v>
      </c>
      <c r="D36" s="12">
        <f>'Procuradores por Sexo y Colegio'!D39</f>
        <v>62</v>
      </c>
      <c r="E36" s="12">
        <f>'Procuradores por Sexo y Colegio'!E39</f>
        <v>99</v>
      </c>
      <c r="F36" s="9"/>
    </row>
    <row r="37" spans="2:6" ht="15.75" thickBot="1" x14ac:dyDescent="0.3">
      <c r="B37" s="10" t="s">
        <v>52</v>
      </c>
      <c r="C37" s="11">
        <f>'Procuradores por Sexo y Colegio'!C40</f>
        <v>12</v>
      </c>
      <c r="D37" s="12">
        <f>'Procuradores por Sexo y Colegio'!D40</f>
        <v>31</v>
      </c>
      <c r="E37" s="12">
        <f>'Procuradores por Sexo y Colegio'!E40</f>
        <v>43</v>
      </c>
      <c r="F37" s="9"/>
    </row>
    <row r="38" spans="2:6" ht="15.75" thickBot="1" x14ac:dyDescent="0.3">
      <c r="B38" s="10" t="s">
        <v>53</v>
      </c>
      <c r="C38" s="11">
        <f>'Procuradores por Sexo y Colegio'!C41</f>
        <v>46</v>
      </c>
      <c r="D38" s="12">
        <f>'Procuradores por Sexo y Colegio'!D41</f>
        <v>111</v>
      </c>
      <c r="E38" s="12">
        <f>'Procuradores por Sexo y Colegio'!E41</f>
        <v>157</v>
      </c>
      <c r="F38" s="9"/>
    </row>
    <row r="39" spans="2:6" ht="15.75" thickBot="1" x14ac:dyDescent="0.3">
      <c r="B39" s="10" t="s">
        <v>54</v>
      </c>
      <c r="C39" s="11">
        <f>'Procuradores por Sexo y Colegio'!C44</f>
        <v>45</v>
      </c>
      <c r="D39" s="12">
        <f>'Procuradores por Sexo y Colegio'!D44</f>
        <v>84</v>
      </c>
      <c r="E39" s="12">
        <f>'Procuradores por Sexo y Colegio'!E44</f>
        <v>129</v>
      </c>
      <c r="F39" s="9"/>
    </row>
    <row r="40" spans="2:6" ht="15.75" thickBot="1" x14ac:dyDescent="0.3">
      <c r="B40" s="10" t="s">
        <v>55</v>
      </c>
      <c r="C40" s="11">
        <f>'Procuradores por Sexo y Colegio'!C45</f>
        <v>13</v>
      </c>
      <c r="D40" s="12">
        <f>'Procuradores por Sexo y Colegio'!D45</f>
        <v>52</v>
      </c>
      <c r="E40" s="12">
        <f>'Procuradores por Sexo y Colegio'!E45</f>
        <v>65</v>
      </c>
      <c r="F40" s="9"/>
    </row>
    <row r="41" spans="2:6" ht="15.75" thickBot="1" x14ac:dyDescent="0.3">
      <c r="B41" s="10" t="s">
        <v>56</v>
      </c>
      <c r="C41" s="11">
        <f>'Procuradores por Sexo y Colegio'!C47</f>
        <v>24</v>
      </c>
      <c r="D41" s="12">
        <f>'Procuradores por Sexo y Colegio'!D47</f>
        <v>53</v>
      </c>
      <c r="E41" s="12">
        <f>'Procuradores por Sexo y Colegio'!E47</f>
        <v>77</v>
      </c>
      <c r="F41" s="9"/>
    </row>
    <row r="42" spans="2:6" ht="15.75" thickBot="1" x14ac:dyDescent="0.3">
      <c r="B42" s="10" t="s">
        <v>57</v>
      </c>
      <c r="C42" s="11">
        <f>'Procuradores por Sexo y Colegio'!C48</f>
        <v>523</v>
      </c>
      <c r="D42" s="12">
        <f>'Procuradores por Sexo y Colegio'!D48</f>
        <v>983</v>
      </c>
      <c r="E42" s="12">
        <f>'Procuradores por Sexo y Colegio'!E48</f>
        <v>1506</v>
      </c>
      <c r="F42" s="9"/>
    </row>
    <row r="43" spans="2:6" ht="15.75" thickBot="1" x14ac:dyDescent="0.3">
      <c r="B43" s="10" t="s">
        <v>58</v>
      </c>
      <c r="C43" s="11">
        <f>'Procuradores por Sexo y Colegio'!C17+'Procuradores por Sexo y Colegio'!C49</f>
        <v>141</v>
      </c>
      <c r="D43" s="12">
        <f>'Procuradores por Sexo y Colegio'!D17+'Procuradores por Sexo y Colegio'!D49</f>
        <v>251</v>
      </c>
      <c r="E43" s="12">
        <f>'Procuradores por Sexo y Colegio'!E17+'Procuradores por Sexo y Colegio'!E49</f>
        <v>392</v>
      </c>
      <c r="F43" s="9"/>
    </row>
    <row r="44" spans="2:6" ht="15.75" thickBot="1" x14ac:dyDescent="0.3">
      <c r="B44" s="10" t="s">
        <v>59</v>
      </c>
      <c r="C44" s="11">
        <f>'Procuradores por Sexo y Colegio'!C28+'Procuradores por Sexo y Colegio'!C46+'Procuradores por Sexo y Colegio'!C75+'Procuradores por Sexo y Colegio'!C52</f>
        <v>116</v>
      </c>
      <c r="D44" s="12">
        <f>'Procuradores por Sexo y Colegio'!D28+'Procuradores por Sexo y Colegio'!D46+'Procuradores por Sexo y Colegio'!D75+'Procuradores por Sexo y Colegio'!D52</f>
        <v>182</v>
      </c>
      <c r="E44" s="12">
        <f>'Procuradores por Sexo y Colegio'!E28+'Procuradores por Sexo y Colegio'!E46+'Procuradores por Sexo y Colegio'!E75+'Procuradores por Sexo y Colegio'!E52</f>
        <v>298</v>
      </c>
      <c r="F44" s="9"/>
    </row>
    <row r="45" spans="2:6" ht="15.75" thickBot="1" x14ac:dyDescent="0.3">
      <c r="B45" s="10" t="s">
        <v>60</v>
      </c>
      <c r="C45" s="11">
        <f>'Procuradores por Sexo y Colegio'!C53</f>
        <v>31</v>
      </c>
      <c r="D45" s="12">
        <f>'Procuradores por Sexo y Colegio'!D53</f>
        <v>49</v>
      </c>
      <c r="E45" s="12">
        <f>'Procuradores por Sexo y Colegio'!E53</f>
        <v>80</v>
      </c>
      <c r="F45" s="9"/>
    </row>
    <row r="46" spans="2:6" ht="15.75" thickBot="1" x14ac:dyDescent="0.3">
      <c r="B46" s="10" t="s">
        <v>61</v>
      </c>
      <c r="C46" s="11">
        <f>'Procuradores por Sexo y Colegio'!C54</f>
        <v>26</v>
      </c>
      <c r="D46" s="12">
        <f>'Procuradores por Sexo y Colegio'!D54</f>
        <v>55</v>
      </c>
      <c r="E46" s="12">
        <f>'Procuradores por Sexo y Colegio'!E54</f>
        <v>81</v>
      </c>
      <c r="F46" s="9"/>
    </row>
    <row r="47" spans="2:6" ht="15.75" thickBot="1" x14ac:dyDescent="0.3">
      <c r="B47" s="10" t="s">
        <v>62</v>
      </c>
      <c r="C47" s="11">
        <f>'Procuradores por Sexo y Colegio'!C56</f>
        <v>14</v>
      </c>
      <c r="D47" s="12">
        <f>'Procuradores por Sexo y Colegio'!D56</f>
        <v>25</v>
      </c>
      <c r="E47" s="12">
        <f>'Procuradores por Sexo y Colegio'!E56</f>
        <v>39</v>
      </c>
      <c r="F47" s="9"/>
    </row>
    <row r="48" spans="2:6" ht="15.75" thickBot="1" x14ac:dyDescent="0.3">
      <c r="B48" s="10" t="s">
        <v>63</v>
      </c>
      <c r="C48" s="11">
        <f>'Procuradores por Sexo y Colegio'!C43</f>
        <v>103</v>
      </c>
      <c r="D48" s="12">
        <f>'Procuradores por Sexo y Colegio'!D43</f>
        <v>189</v>
      </c>
      <c r="E48" s="12">
        <f>'Procuradores por Sexo y Colegio'!E43</f>
        <v>292</v>
      </c>
      <c r="F48" s="9"/>
    </row>
    <row r="49" spans="2:6" ht="15.75" thickBot="1" x14ac:dyDescent="0.3">
      <c r="B49" s="10" t="s">
        <v>64</v>
      </c>
      <c r="C49" s="11">
        <f>'Procuradores por Sexo y Colegio'!C57+'Procuradores por Sexo y Colegio'!C74</f>
        <v>72</v>
      </c>
      <c r="D49" s="12">
        <f>'Procuradores por Sexo y Colegio'!D57+'Procuradores por Sexo y Colegio'!D74</f>
        <v>171</v>
      </c>
      <c r="E49" s="12">
        <f>'Procuradores por Sexo y Colegio'!E57+'Procuradores por Sexo y Colegio'!E74</f>
        <v>243</v>
      </c>
      <c r="F49" s="9"/>
    </row>
    <row r="50" spans="2:6" ht="15.75" thickBot="1" x14ac:dyDescent="0.3">
      <c r="B50" s="10" t="s">
        <v>21</v>
      </c>
      <c r="C50" s="11">
        <f>'Procuradores por Sexo y Colegio'!C59</f>
        <v>13</v>
      </c>
      <c r="D50" s="12">
        <f>'Procuradores por Sexo y Colegio'!D59</f>
        <v>45</v>
      </c>
      <c r="E50" s="12">
        <f>'Procuradores por Sexo y Colegio'!E59</f>
        <v>58</v>
      </c>
      <c r="F50" s="9"/>
    </row>
    <row r="51" spans="2:6" ht="15.75" thickBot="1" x14ac:dyDescent="0.3">
      <c r="B51" s="10" t="s">
        <v>65</v>
      </c>
      <c r="C51" s="11">
        <f>'Procuradores por Sexo y Colegio'!C60</f>
        <v>19</v>
      </c>
      <c r="D51" s="12">
        <f>'Procuradores por Sexo y Colegio'!D60</f>
        <v>72</v>
      </c>
      <c r="E51" s="12">
        <f>'Procuradores por Sexo y Colegio'!E60</f>
        <v>91</v>
      </c>
      <c r="F51" s="9"/>
    </row>
    <row r="52" spans="2:6" ht="15.75" thickBot="1" x14ac:dyDescent="0.3">
      <c r="B52" s="10" t="s">
        <v>66</v>
      </c>
      <c r="C52" s="11">
        <f>'Procuradores por Sexo y Colegio'!C66</f>
        <v>41</v>
      </c>
      <c r="D52" s="12">
        <f>'Procuradores por Sexo y Colegio'!D66</f>
        <v>158</v>
      </c>
      <c r="E52" s="12">
        <f>'Procuradores por Sexo y Colegio'!E66</f>
        <v>199</v>
      </c>
      <c r="F52" s="9"/>
    </row>
    <row r="53" spans="2:6" ht="15.75" thickBot="1" x14ac:dyDescent="0.3">
      <c r="B53" s="10" t="s">
        <v>67</v>
      </c>
      <c r="C53" s="11">
        <f>'Procuradores por Sexo y Colegio'!C62</f>
        <v>8</v>
      </c>
      <c r="D53" s="12">
        <f>'Procuradores por Sexo y Colegio'!D62</f>
        <v>24</v>
      </c>
      <c r="E53" s="12">
        <f>'Procuradores por Sexo y Colegio'!E62</f>
        <v>32</v>
      </c>
      <c r="F53" s="9"/>
    </row>
    <row r="54" spans="2:6" ht="15.75" thickBot="1" x14ac:dyDescent="0.3">
      <c r="B54" s="10" t="s">
        <v>68</v>
      </c>
      <c r="C54" s="11">
        <f>'Procuradores por Sexo y Colegio'!C63</f>
        <v>170</v>
      </c>
      <c r="D54" s="12">
        <f>'Procuradores por Sexo y Colegio'!D63</f>
        <v>291</v>
      </c>
      <c r="E54" s="12">
        <f>'Procuradores por Sexo y Colegio'!E63</f>
        <v>461</v>
      </c>
      <c r="F54" s="9"/>
    </row>
    <row r="55" spans="2:6" ht="15.75" thickBot="1" x14ac:dyDescent="0.3">
      <c r="B55" s="10" t="s">
        <v>69</v>
      </c>
      <c r="C55" s="11">
        <f>'Procuradores por Sexo y Colegio'!C64</f>
        <v>4</v>
      </c>
      <c r="D55" s="12">
        <f>'Procuradores por Sexo y Colegio'!D64</f>
        <v>13</v>
      </c>
      <c r="E55" s="12">
        <f>'Procuradores por Sexo y Colegio'!E64</f>
        <v>17</v>
      </c>
      <c r="F55" s="9"/>
    </row>
    <row r="56" spans="2:6" ht="15.75" thickBot="1" x14ac:dyDescent="0.3">
      <c r="B56" s="10" t="s">
        <v>70</v>
      </c>
      <c r="C56" s="11">
        <f>'Procuradores por Sexo y Colegio'!C65+'Procuradores por Sexo y Colegio'!C70+'Procuradores por Sexo y Colegio'!C58</f>
        <v>41</v>
      </c>
      <c r="D56" s="12">
        <f>'Procuradores por Sexo y Colegio'!D65+'Procuradores por Sexo y Colegio'!D70+'Procuradores por Sexo y Colegio'!D58</f>
        <v>60</v>
      </c>
      <c r="E56" s="12">
        <f>'Procuradores por Sexo y Colegio'!E65+'Procuradores por Sexo y Colegio'!E70+'Procuradores por Sexo y Colegio'!E58</f>
        <v>101</v>
      </c>
      <c r="F56" s="9"/>
    </row>
    <row r="57" spans="2:6" ht="15.75" thickBot="1" x14ac:dyDescent="0.3">
      <c r="B57" s="10" t="s">
        <v>71</v>
      </c>
      <c r="C57" s="11">
        <f>'Procuradores por Sexo y Colegio'!C68</f>
        <v>4</v>
      </c>
      <c r="D57" s="12">
        <f>'Procuradores por Sexo y Colegio'!D68</f>
        <v>14</v>
      </c>
      <c r="E57" s="12">
        <f>'Procuradores por Sexo y Colegio'!E68</f>
        <v>18</v>
      </c>
      <c r="F57" s="9"/>
    </row>
    <row r="58" spans="2:6" ht="15.75" thickBot="1" x14ac:dyDescent="0.3">
      <c r="B58" s="10" t="s">
        <v>72</v>
      </c>
      <c r="C58" s="11">
        <f>'Procuradores por Sexo y Colegio'!C69</f>
        <v>39</v>
      </c>
      <c r="D58" s="12">
        <f>'Procuradores por Sexo y Colegio'!D69</f>
        <v>86</v>
      </c>
      <c r="E58" s="12">
        <f>'Procuradores por Sexo y Colegio'!E69</f>
        <v>125</v>
      </c>
      <c r="F58" s="9"/>
    </row>
    <row r="59" spans="2:6" ht="15.75" thickBot="1" x14ac:dyDescent="0.3">
      <c r="B59" s="10" t="s">
        <v>73</v>
      </c>
      <c r="C59" s="11">
        <f>'Procuradores por Sexo y Colegio'!C72</f>
        <v>160</v>
      </c>
      <c r="D59" s="12">
        <f>'Procuradores por Sexo y Colegio'!D72</f>
        <v>387</v>
      </c>
      <c r="E59" s="12">
        <f>'Procuradores por Sexo y Colegio'!E72</f>
        <v>547</v>
      </c>
      <c r="F59" s="9"/>
    </row>
    <row r="60" spans="2:6" ht="15.75" thickBot="1" x14ac:dyDescent="0.3">
      <c r="B60" s="10" t="s">
        <v>74</v>
      </c>
      <c r="C60" s="11">
        <f>'Procuradores por Sexo y Colegio'!C73</f>
        <v>41</v>
      </c>
      <c r="D60" s="12">
        <f>'Procuradores por Sexo y Colegio'!D73</f>
        <v>71</v>
      </c>
      <c r="E60" s="12">
        <f>'Procuradores por Sexo y Colegio'!E73</f>
        <v>112</v>
      </c>
      <c r="F60" s="9"/>
    </row>
    <row r="61" spans="2:6" ht="15.75" thickBot="1" x14ac:dyDescent="0.3">
      <c r="B61" s="10" t="s">
        <v>75</v>
      </c>
      <c r="C61" s="11">
        <f>'Procuradores por Sexo y Colegio'!C76</f>
        <v>17</v>
      </c>
      <c r="D61" s="12">
        <f>'Procuradores por Sexo y Colegio'!D76</f>
        <v>22</v>
      </c>
      <c r="E61" s="12">
        <f>'Procuradores por Sexo y Colegio'!E76</f>
        <v>39</v>
      </c>
      <c r="F61" s="9"/>
    </row>
    <row r="62" spans="2:6" ht="15.75" thickBot="1" x14ac:dyDescent="0.3">
      <c r="B62" s="10" t="s">
        <v>76</v>
      </c>
      <c r="C62" s="11">
        <f>'Procuradores por Sexo y Colegio'!C77</f>
        <v>69</v>
      </c>
      <c r="D62" s="12">
        <f>'Procuradores por Sexo y Colegio'!D77</f>
        <v>164</v>
      </c>
      <c r="E62" s="12">
        <f>'Procuradores por Sexo y Colegio'!E77</f>
        <v>233</v>
      </c>
      <c r="F62" s="9"/>
    </row>
    <row r="63" spans="2:6" ht="15.75" thickBot="1" x14ac:dyDescent="0.3">
      <c r="B63" s="10" t="s">
        <v>22</v>
      </c>
      <c r="C63" s="11">
        <f>'Procuradores por Sexo y Colegio'!C78</f>
        <v>4</v>
      </c>
      <c r="D63" s="12">
        <f>'Procuradores por Sexo y Colegio'!D78</f>
        <v>8</v>
      </c>
      <c r="E63" s="12">
        <f>'Procuradores por Sexo y Colegio'!E78</f>
        <v>12</v>
      </c>
      <c r="F63" s="9"/>
    </row>
    <row r="64" spans="2:6" ht="15.75" thickBot="1" x14ac:dyDescent="0.3">
      <c r="B64" s="10" t="s">
        <v>23</v>
      </c>
      <c r="C64" s="14">
        <f>'Procuradores por Sexo y Colegio'!C79</f>
        <v>2</v>
      </c>
      <c r="D64" s="15">
        <f>'Procuradores por Sexo y Colegio'!D79</f>
        <v>12</v>
      </c>
      <c r="E64" s="15">
        <f>'Procuradores por Sexo y Colegio'!E79</f>
        <v>14</v>
      </c>
      <c r="F64" s="9"/>
    </row>
    <row r="65" spans="2:5" ht="33.75" customHeight="1" thickBot="1" x14ac:dyDescent="0.3">
      <c r="B65" s="41" t="s">
        <v>28</v>
      </c>
      <c r="C65" s="42">
        <f>SUM(C13:C64)</f>
        <v>3121</v>
      </c>
      <c r="D65" s="43">
        <f t="shared" ref="D65:E65" si="0">SUM(D13:D64)</f>
        <v>6416</v>
      </c>
      <c r="E65" s="43">
        <f t="shared" si="0"/>
        <v>9537</v>
      </c>
    </row>
    <row r="66" spans="2:5" x14ac:dyDescent="0.25">
      <c r="B66" s="30"/>
      <c r="C66" s="30"/>
      <c r="D66" s="30"/>
      <c r="E66" s="30"/>
    </row>
    <row r="67" spans="2:5" x14ac:dyDescent="0.25">
      <c r="B67" s="23" t="s">
        <v>25</v>
      </c>
    </row>
    <row r="68" spans="2:5" x14ac:dyDescent="0.25">
      <c r="B68" s="23" t="s">
        <v>140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9A28-E9F1-4565-B9E8-A40E64E07E1B}">
  <dimension ref="B10:H83"/>
  <sheetViews>
    <sheetView zoomScaleNormal="100" workbookViewId="0"/>
  </sheetViews>
  <sheetFormatPr baseColWidth="10" defaultRowHeight="15" x14ac:dyDescent="0.25"/>
  <cols>
    <col min="1" max="1" width="11.42578125" style="2"/>
    <col min="2" max="2" width="39.28515625" style="2" customWidth="1"/>
    <col min="3" max="5" width="21.140625" style="2" customWidth="1"/>
    <col min="6" max="7" width="11.42578125" style="2" customWidth="1"/>
    <col min="8" max="8" width="13" style="2" customWidth="1"/>
    <col min="9" max="16384" width="11.42578125" style="2"/>
  </cols>
  <sheetData>
    <row r="10" spans="2:8" ht="24" customHeight="1" x14ac:dyDescent="0.25">
      <c r="B10" s="1"/>
      <c r="H10" s="44"/>
    </row>
    <row r="12" spans="2:8" ht="32.25" customHeight="1" thickBot="1" x14ac:dyDescent="0.3">
      <c r="B12" s="5" t="s">
        <v>77</v>
      </c>
      <c r="C12" s="5" t="s">
        <v>118</v>
      </c>
      <c r="D12" s="5" t="s">
        <v>119</v>
      </c>
      <c r="E12" s="24" t="s">
        <v>24</v>
      </c>
    </row>
    <row r="13" spans="2:8" ht="15.75" thickBot="1" x14ac:dyDescent="0.3">
      <c r="B13" s="10" t="s">
        <v>29</v>
      </c>
      <c r="C13" s="11">
        <v>61</v>
      </c>
      <c r="D13" s="12">
        <v>121</v>
      </c>
      <c r="E13" s="12">
        <f>SUM(C13:D13)</f>
        <v>182</v>
      </c>
      <c r="F13" s="9"/>
    </row>
    <row r="14" spans="2:8" ht="15.75" thickBot="1" x14ac:dyDescent="0.3">
      <c r="B14" s="10" t="s">
        <v>30</v>
      </c>
      <c r="C14" s="11">
        <v>33</v>
      </c>
      <c r="D14" s="12">
        <v>57</v>
      </c>
      <c r="E14" s="12">
        <f t="shared" ref="E14:E77" si="0">SUM(C14:D14)</f>
        <v>90</v>
      </c>
      <c r="F14" s="9"/>
    </row>
    <row r="15" spans="2:8" ht="15.75" thickBot="1" x14ac:dyDescent="0.3">
      <c r="B15" s="10" t="s">
        <v>141</v>
      </c>
      <c r="C15" s="11">
        <v>110</v>
      </c>
      <c r="D15" s="12">
        <v>187</v>
      </c>
      <c r="E15" s="12">
        <f t="shared" si="0"/>
        <v>297</v>
      </c>
      <c r="F15" s="9"/>
    </row>
    <row r="16" spans="2:8" ht="15.75" thickBot="1" x14ac:dyDescent="0.3">
      <c r="B16" s="10" t="s">
        <v>32</v>
      </c>
      <c r="C16" s="11">
        <v>47</v>
      </c>
      <c r="D16" s="12">
        <v>113</v>
      </c>
      <c r="E16" s="12">
        <f t="shared" si="0"/>
        <v>160</v>
      </c>
      <c r="F16" s="9"/>
    </row>
    <row r="17" spans="2:6" ht="15.75" thickBot="1" x14ac:dyDescent="0.3">
      <c r="B17" s="10" t="s">
        <v>84</v>
      </c>
      <c r="C17" s="11">
        <v>8</v>
      </c>
      <c r="D17" s="12">
        <v>11</v>
      </c>
      <c r="E17" s="12">
        <f t="shared" si="0"/>
        <v>19</v>
      </c>
      <c r="F17" s="9"/>
    </row>
    <row r="18" spans="2:6" ht="15.75" thickBot="1" x14ac:dyDescent="0.3">
      <c r="B18" s="10" t="s">
        <v>33</v>
      </c>
      <c r="C18" s="11">
        <v>16</v>
      </c>
      <c r="D18" s="12">
        <v>22</v>
      </c>
      <c r="E18" s="12">
        <f t="shared" si="0"/>
        <v>38</v>
      </c>
      <c r="F18" s="9"/>
    </row>
    <row r="19" spans="2:6" ht="15.75" thickBot="1" x14ac:dyDescent="0.3">
      <c r="B19" s="10" t="s">
        <v>35</v>
      </c>
      <c r="C19" s="11">
        <v>13</v>
      </c>
      <c r="D19" s="12">
        <v>26</v>
      </c>
      <c r="E19" s="12">
        <f t="shared" si="0"/>
        <v>39</v>
      </c>
      <c r="F19" s="9"/>
    </row>
    <row r="20" spans="2:6" ht="15.75" thickBot="1" x14ac:dyDescent="0.3">
      <c r="B20" s="10" t="s">
        <v>36</v>
      </c>
      <c r="C20" s="11">
        <v>50</v>
      </c>
      <c r="D20" s="12">
        <v>92</v>
      </c>
      <c r="E20" s="12">
        <f t="shared" si="0"/>
        <v>142</v>
      </c>
      <c r="F20" s="9"/>
    </row>
    <row r="21" spans="2:6" ht="15.75" thickBot="1" x14ac:dyDescent="0.3">
      <c r="B21" s="10" t="s">
        <v>37</v>
      </c>
      <c r="C21" s="11">
        <v>60</v>
      </c>
      <c r="D21" s="12">
        <v>117</v>
      </c>
      <c r="E21" s="12">
        <f t="shared" si="0"/>
        <v>177</v>
      </c>
      <c r="F21" s="9"/>
    </row>
    <row r="22" spans="2:6" ht="15.75" thickBot="1" x14ac:dyDescent="0.3">
      <c r="B22" s="10" t="s">
        <v>38</v>
      </c>
      <c r="C22" s="11">
        <v>219</v>
      </c>
      <c r="D22" s="12">
        <v>345</v>
      </c>
      <c r="E22" s="12">
        <f t="shared" si="0"/>
        <v>564</v>
      </c>
      <c r="F22" s="9"/>
    </row>
    <row r="23" spans="2:6" ht="15.75" thickBot="1" x14ac:dyDescent="0.3">
      <c r="B23" s="10" t="s">
        <v>39</v>
      </c>
      <c r="C23" s="11">
        <v>56</v>
      </c>
      <c r="D23" s="12">
        <v>147</v>
      </c>
      <c r="E23" s="12">
        <f t="shared" si="0"/>
        <v>203</v>
      </c>
      <c r="F23" s="9"/>
    </row>
    <row r="24" spans="2:6" ht="15.75" thickBot="1" x14ac:dyDescent="0.3">
      <c r="B24" s="10" t="s">
        <v>40</v>
      </c>
      <c r="C24" s="11">
        <v>25</v>
      </c>
      <c r="D24" s="12">
        <v>43</v>
      </c>
      <c r="E24" s="12">
        <f t="shared" si="0"/>
        <v>68</v>
      </c>
      <c r="F24" s="9"/>
    </row>
    <row r="25" spans="2:6" ht="15.75" thickBot="1" x14ac:dyDescent="0.3">
      <c r="B25" s="10" t="s">
        <v>41</v>
      </c>
      <c r="C25" s="11">
        <v>23</v>
      </c>
      <c r="D25" s="12">
        <v>67</v>
      </c>
      <c r="E25" s="12">
        <f t="shared" si="0"/>
        <v>90</v>
      </c>
      <c r="F25" s="9"/>
    </row>
    <row r="26" spans="2:6" ht="15.75" thickBot="1" x14ac:dyDescent="0.3">
      <c r="B26" s="10" t="s">
        <v>42</v>
      </c>
      <c r="C26" s="11">
        <v>48</v>
      </c>
      <c r="D26" s="12">
        <v>84</v>
      </c>
      <c r="E26" s="12">
        <f t="shared" si="0"/>
        <v>132</v>
      </c>
      <c r="F26" s="9"/>
    </row>
    <row r="27" spans="2:6" ht="15.75" thickBot="1" x14ac:dyDescent="0.3">
      <c r="B27" s="10" t="s">
        <v>10</v>
      </c>
      <c r="C27" s="11">
        <v>45</v>
      </c>
      <c r="D27" s="12">
        <v>106</v>
      </c>
      <c r="E27" s="12">
        <f t="shared" si="0"/>
        <v>151</v>
      </c>
      <c r="F27" s="9"/>
    </row>
    <row r="28" spans="2:6" ht="15.75" thickBot="1" x14ac:dyDescent="0.3">
      <c r="B28" s="10" t="s">
        <v>86</v>
      </c>
      <c r="C28" s="11">
        <v>19</v>
      </c>
      <c r="D28" s="12">
        <v>18</v>
      </c>
      <c r="E28" s="12">
        <f t="shared" si="0"/>
        <v>37</v>
      </c>
      <c r="F28" s="9"/>
    </row>
    <row r="29" spans="2:6" ht="15.75" thickBot="1" x14ac:dyDescent="0.3">
      <c r="B29" s="10" t="s">
        <v>43</v>
      </c>
      <c r="C29" s="11">
        <v>19</v>
      </c>
      <c r="D29" s="12">
        <v>97</v>
      </c>
      <c r="E29" s="12">
        <f t="shared" si="0"/>
        <v>116</v>
      </c>
      <c r="F29" s="9"/>
    </row>
    <row r="30" spans="2:6" ht="15.75" thickBot="1" x14ac:dyDescent="0.3">
      <c r="B30" s="10" t="s">
        <v>44</v>
      </c>
      <c r="C30" s="11">
        <v>17</v>
      </c>
      <c r="D30" s="12">
        <v>55</v>
      </c>
      <c r="E30" s="12">
        <f t="shared" si="0"/>
        <v>72</v>
      </c>
      <c r="F30" s="9"/>
    </row>
    <row r="31" spans="2:6" ht="15.75" thickBot="1" x14ac:dyDescent="0.3">
      <c r="B31" s="10" t="s">
        <v>45</v>
      </c>
      <c r="C31" s="11">
        <v>59</v>
      </c>
      <c r="D31" s="12">
        <v>121</v>
      </c>
      <c r="E31" s="12">
        <f t="shared" si="0"/>
        <v>180</v>
      </c>
      <c r="F31" s="9"/>
    </row>
    <row r="32" spans="2:6" ht="15.75" thickBot="1" x14ac:dyDescent="0.3">
      <c r="B32" s="10" t="s">
        <v>46</v>
      </c>
      <c r="C32" s="11">
        <v>10</v>
      </c>
      <c r="D32" s="12">
        <v>33</v>
      </c>
      <c r="E32" s="12">
        <f t="shared" si="0"/>
        <v>43</v>
      </c>
      <c r="F32" s="9"/>
    </row>
    <row r="33" spans="2:6" ht="15.75" thickBot="1" x14ac:dyDescent="0.3">
      <c r="B33" s="10" t="s">
        <v>87</v>
      </c>
      <c r="C33" s="11">
        <v>30</v>
      </c>
      <c r="D33" s="12">
        <v>46</v>
      </c>
      <c r="E33" s="12">
        <f t="shared" si="0"/>
        <v>76</v>
      </c>
      <c r="F33" s="9"/>
    </row>
    <row r="34" spans="2:6" ht="15.75" thickBot="1" x14ac:dyDescent="0.3">
      <c r="B34" s="10" t="s">
        <v>91</v>
      </c>
      <c r="C34" s="11">
        <v>28</v>
      </c>
      <c r="D34" s="12">
        <v>53</v>
      </c>
      <c r="E34" s="12">
        <f t="shared" si="0"/>
        <v>81</v>
      </c>
      <c r="F34" s="9"/>
    </row>
    <row r="35" spans="2:6" ht="15.75" thickBot="1" x14ac:dyDescent="0.3">
      <c r="B35" s="10" t="s">
        <v>48</v>
      </c>
      <c r="C35" s="11">
        <v>14</v>
      </c>
      <c r="D35" s="12">
        <v>59</v>
      </c>
      <c r="E35" s="12">
        <f t="shared" si="0"/>
        <v>73</v>
      </c>
      <c r="F35" s="9"/>
    </row>
    <row r="36" spans="2:6" ht="15.75" thickBot="1" x14ac:dyDescent="0.3">
      <c r="B36" s="10" t="s">
        <v>49</v>
      </c>
      <c r="C36" s="11">
        <v>62</v>
      </c>
      <c r="D36" s="12">
        <v>206</v>
      </c>
      <c r="E36" s="12">
        <f t="shared" si="0"/>
        <v>268</v>
      </c>
      <c r="F36" s="9"/>
    </row>
    <row r="37" spans="2:6" ht="15.75" thickBot="1" x14ac:dyDescent="0.3">
      <c r="B37" s="10" t="s">
        <v>50</v>
      </c>
      <c r="C37" s="11">
        <v>21</v>
      </c>
      <c r="D37" s="12">
        <v>40</v>
      </c>
      <c r="E37" s="12">
        <f t="shared" si="0"/>
        <v>61</v>
      </c>
      <c r="F37" s="9"/>
    </row>
    <row r="38" spans="2:6" ht="15.75" thickBot="1" x14ac:dyDescent="0.3">
      <c r="B38" s="10" t="s">
        <v>47</v>
      </c>
      <c r="C38" s="11">
        <v>24</v>
      </c>
      <c r="D38" s="12">
        <v>50</v>
      </c>
      <c r="E38" s="12">
        <f t="shared" si="0"/>
        <v>74</v>
      </c>
      <c r="F38" s="9"/>
    </row>
    <row r="39" spans="2:6" ht="15.75" thickBot="1" x14ac:dyDescent="0.3">
      <c r="B39" s="10" t="s">
        <v>51</v>
      </c>
      <c r="C39" s="11">
        <v>37</v>
      </c>
      <c r="D39" s="12">
        <v>62</v>
      </c>
      <c r="E39" s="12">
        <f t="shared" si="0"/>
        <v>99</v>
      </c>
      <c r="F39" s="9"/>
    </row>
    <row r="40" spans="2:6" ht="15.75" thickBot="1" x14ac:dyDescent="0.3">
      <c r="B40" s="10" t="s">
        <v>52</v>
      </c>
      <c r="C40" s="11">
        <v>12</v>
      </c>
      <c r="D40" s="12">
        <v>31</v>
      </c>
      <c r="E40" s="12">
        <f t="shared" si="0"/>
        <v>43</v>
      </c>
      <c r="F40" s="9"/>
    </row>
    <row r="41" spans="2:6" ht="15.75" thickBot="1" x14ac:dyDescent="0.3">
      <c r="B41" s="10" t="s">
        <v>53</v>
      </c>
      <c r="C41" s="11">
        <v>46</v>
      </c>
      <c r="D41" s="12">
        <v>111</v>
      </c>
      <c r="E41" s="12">
        <f t="shared" si="0"/>
        <v>157</v>
      </c>
      <c r="F41" s="9"/>
    </row>
    <row r="42" spans="2:6" ht="15.75" thickBot="1" x14ac:dyDescent="0.3">
      <c r="B42" s="10" t="s">
        <v>93</v>
      </c>
      <c r="C42" s="11">
        <v>39</v>
      </c>
      <c r="D42" s="12">
        <v>55</v>
      </c>
      <c r="E42" s="12">
        <f t="shared" si="0"/>
        <v>94</v>
      </c>
      <c r="F42" s="9"/>
    </row>
    <row r="43" spans="2:6" ht="15.75" thickBot="1" x14ac:dyDescent="0.3">
      <c r="B43" s="10" t="s">
        <v>142</v>
      </c>
      <c r="C43" s="11">
        <v>103</v>
      </c>
      <c r="D43" s="12">
        <v>189</v>
      </c>
      <c r="E43" s="12">
        <f t="shared" si="0"/>
        <v>292</v>
      </c>
      <c r="F43" s="9"/>
    </row>
    <row r="44" spans="2:6" ht="15.75" thickBot="1" x14ac:dyDescent="0.3">
      <c r="B44" s="10" t="s">
        <v>54</v>
      </c>
      <c r="C44" s="11">
        <v>45</v>
      </c>
      <c r="D44" s="12">
        <v>84</v>
      </c>
      <c r="E44" s="12">
        <f t="shared" si="0"/>
        <v>129</v>
      </c>
      <c r="F44" s="9"/>
    </row>
    <row r="45" spans="2:6" ht="15.75" thickBot="1" x14ac:dyDescent="0.3">
      <c r="B45" s="10" t="s">
        <v>55</v>
      </c>
      <c r="C45" s="11">
        <v>13</v>
      </c>
      <c r="D45" s="12">
        <v>52</v>
      </c>
      <c r="E45" s="12">
        <f t="shared" si="0"/>
        <v>65</v>
      </c>
      <c r="F45" s="9"/>
    </row>
    <row r="46" spans="2:6" ht="15.75" thickBot="1" x14ac:dyDescent="0.3">
      <c r="B46" s="10" t="s">
        <v>95</v>
      </c>
      <c r="C46" s="11">
        <v>11</v>
      </c>
      <c r="D46" s="12">
        <v>7</v>
      </c>
      <c r="E46" s="12">
        <f t="shared" si="0"/>
        <v>18</v>
      </c>
      <c r="F46" s="9"/>
    </row>
    <row r="47" spans="2:6" ht="15.75" thickBot="1" x14ac:dyDescent="0.3">
      <c r="B47" s="10" t="s">
        <v>56</v>
      </c>
      <c r="C47" s="11">
        <v>24</v>
      </c>
      <c r="D47" s="12">
        <v>53</v>
      </c>
      <c r="E47" s="12">
        <f t="shared" si="0"/>
        <v>77</v>
      </c>
      <c r="F47" s="9"/>
    </row>
    <row r="48" spans="2:6" ht="15.75" thickBot="1" x14ac:dyDescent="0.3">
      <c r="B48" s="10" t="s">
        <v>57</v>
      </c>
      <c r="C48" s="11">
        <v>523</v>
      </c>
      <c r="D48" s="12">
        <v>983</v>
      </c>
      <c r="E48" s="12">
        <f t="shared" si="0"/>
        <v>1506</v>
      </c>
      <c r="F48" s="9"/>
    </row>
    <row r="49" spans="2:6" ht="15.75" thickBot="1" x14ac:dyDescent="0.3">
      <c r="B49" s="10" t="s">
        <v>97</v>
      </c>
      <c r="C49" s="11">
        <v>133</v>
      </c>
      <c r="D49" s="12">
        <v>240</v>
      </c>
      <c r="E49" s="12">
        <f t="shared" si="0"/>
        <v>373</v>
      </c>
      <c r="F49" s="9"/>
    </row>
    <row r="50" spans="2:6" ht="15.75" thickBot="1" x14ac:dyDescent="0.3">
      <c r="B50" s="10" t="s">
        <v>98</v>
      </c>
      <c r="C50" s="11">
        <v>7</v>
      </c>
      <c r="D50" s="12">
        <v>24</v>
      </c>
      <c r="E50" s="12">
        <f t="shared" si="0"/>
        <v>31</v>
      </c>
      <c r="F50" s="9"/>
    </row>
    <row r="51" spans="2:6" ht="15.75" thickBot="1" x14ac:dyDescent="0.3">
      <c r="B51" s="10" t="s">
        <v>99</v>
      </c>
      <c r="C51" s="11">
        <v>19</v>
      </c>
      <c r="D51" s="12">
        <v>42</v>
      </c>
      <c r="E51" s="12">
        <f t="shared" si="0"/>
        <v>61</v>
      </c>
      <c r="F51" s="9"/>
    </row>
    <row r="52" spans="2:6" ht="15.75" thickBot="1" x14ac:dyDescent="0.3">
      <c r="B52" s="10" t="s">
        <v>59</v>
      </c>
      <c r="C52" s="11">
        <v>84</v>
      </c>
      <c r="D52" s="12">
        <v>151</v>
      </c>
      <c r="E52" s="12">
        <f t="shared" si="0"/>
        <v>235</v>
      </c>
      <c r="F52" s="9"/>
    </row>
    <row r="53" spans="2:6" ht="15.75" thickBot="1" x14ac:dyDescent="0.3">
      <c r="B53" s="10" t="s">
        <v>60</v>
      </c>
      <c r="C53" s="11">
        <v>31</v>
      </c>
      <c r="D53" s="12">
        <v>49</v>
      </c>
      <c r="E53" s="12">
        <f t="shared" si="0"/>
        <v>80</v>
      </c>
      <c r="F53" s="9"/>
    </row>
    <row r="54" spans="2:6" ht="15.75" thickBot="1" x14ac:dyDescent="0.3">
      <c r="B54" s="10" t="s">
        <v>61</v>
      </c>
      <c r="C54" s="11">
        <v>26</v>
      </c>
      <c r="D54" s="12">
        <v>55</v>
      </c>
      <c r="E54" s="12">
        <f t="shared" si="0"/>
        <v>81</v>
      </c>
      <c r="F54" s="9"/>
    </row>
    <row r="55" spans="2:6" ht="15.75" thickBot="1" x14ac:dyDescent="0.3">
      <c r="B55" s="10" t="s">
        <v>101</v>
      </c>
      <c r="C55" s="11">
        <v>72</v>
      </c>
      <c r="D55" s="12">
        <v>159</v>
      </c>
      <c r="E55" s="12">
        <f t="shared" si="0"/>
        <v>231</v>
      </c>
      <c r="F55" s="9"/>
    </row>
    <row r="56" spans="2:6" ht="15.75" thickBot="1" x14ac:dyDescent="0.3">
      <c r="B56" s="10" t="s">
        <v>62</v>
      </c>
      <c r="C56" s="11">
        <v>14</v>
      </c>
      <c r="D56" s="12">
        <v>25</v>
      </c>
      <c r="E56" s="12">
        <f t="shared" si="0"/>
        <v>39</v>
      </c>
      <c r="F56" s="9"/>
    </row>
    <row r="57" spans="2:6" ht="15.75" thickBot="1" x14ac:dyDescent="0.3">
      <c r="B57" s="10" t="s">
        <v>64</v>
      </c>
      <c r="C57" s="11">
        <v>34</v>
      </c>
      <c r="D57" s="12">
        <v>65</v>
      </c>
      <c r="E57" s="12">
        <f t="shared" si="0"/>
        <v>99</v>
      </c>
      <c r="F57" s="9"/>
    </row>
    <row r="58" spans="2:6" ht="15.75" thickBot="1" x14ac:dyDescent="0.3">
      <c r="B58" s="10" t="s">
        <v>104</v>
      </c>
      <c r="C58" s="11">
        <v>10</v>
      </c>
      <c r="D58" s="12">
        <v>13</v>
      </c>
      <c r="E58" s="12">
        <f t="shared" si="0"/>
        <v>23</v>
      </c>
      <c r="F58" s="9"/>
    </row>
    <row r="59" spans="2:6" ht="15.75" thickBot="1" x14ac:dyDescent="0.3">
      <c r="B59" s="10" t="s">
        <v>21</v>
      </c>
      <c r="C59" s="11">
        <v>13</v>
      </c>
      <c r="D59" s="12">
        <v>45</v>
      </c>
      <c r="E59" s="12">
        <f t="shared" si="0"/>
        <v>58</v>
      </c>
      <c r="F59" s="9"/>
    </row>
    <row r="60" spans="2:6" ht="15.75" thickBot="1" x14ac:dyDescent="0.3">
      <c r="B60" s="10" t="s">
        <v>65</v>
      </c>
      <c r="C60" s="11">
        <v>19</v>
      </c>
      <c r="D60" s="12">
        <v>72</v>
      </c>
      <c r="E60" s="12">
        <f t="shared" si="0"/>
        <v>91</v>
      </c>
      <c r="F60" s="9"/>
    </row>
    <row r="61" spans="2:6" ht="15.75" thickBot="1" x14ac:dyDescent="0.3">
      <c r="B61" s="10" t="s">
        <v>143</v>
      </c>
      <c r="C61" s="11">
        <v>29</v>
      </c>
      <c r="D61" s="12">
        <v>60</v>
      </c>
      <c r="E61" s="12">
        <f t="shared" si="0"/>
        <v>89</v>
      </c>
      <c r="F61" s="9"/>
    </row>
    <row r="62" spans="2:6" ht="15.75" thickBot="1" x14ac:dyDescent="0.3">
      <c r="B62" s="10" t="s">
        <v>67</v>
      </c>
      <c r="C62" s="11">
        <v>8</v>
      </c>
      <c r="D62" s="12">
        <v>24</v>
      </c>
      <c r="E62" s="12">
        <f t="shared" si="0"/>
        <v>32</v>
      </c>
      <c r="F62" s="9"/>
    </row>
    <row r="63" spans="2:6" ht="15.75" thickBot="1" x14ac:dyDescent="0.3">
      <c r="B63" s="10" t="s">
        <v>68</v>
      </c>
      <c r="C63" s="11">
        <v>170</v>
      </c>
      <c r="D63" s="12">
        <v>291</v>
      </c>
      <c r="E63" s="12">
        <f t="shared" si="0"/>
        <v>461</v>
      </c>
      <c r="F63" s="9"/>
    </row>
    <row r="64" spans="2:6" ht="15.75" thickBot="1" x14ac:dyDescent="0.3">
      <c r="B64" s="10" t="s">
        <v>69</v>
      </c>
      <c r="C64" s="11">
        <v>4</v>
      </c>
      <c r="D64" s="12">
        <v>13</v>
      </c>
      <c r="E64" s="12">
        <f t="shared" si="0"/>
        <v>17</v>
      </c>
      <c r="F64" s="9"/>
    </row>
    <row r="65" spans="2:6" ht="15.75" thickBot="1" x14ac:dyDescent="0.3">
      <c r="B65" s="10" t="s">
        <v>70</v>
      </c>
      <c r="C65" s="11">
        <v>22</v>
      </c>
      <c r="D65" s="12">
        <v>37</v>
      </c>
      <c r="E65" s="12">
        <f t="shared" si="0"/>
        <v>59</v>
      </c>
      <c r="F65" s="9"/>
    </row>
    <row r="66" spans="2:6" ht="15.75" thickBot="1" x14ac:dyDescent="0.3">
      <c r="B66" s="10" t="s">
        <v>144</v>
      </c>
      <c r="C66" s="11">
        <v>41</v>
      </c>
      <c r="D66" s="12">
        <v>158</v>
      </c>
      <c r="E66" s="12">
        <f t="shared" si="0"/>
        <v>199</v>
      </c>
      <c r="F66" s="9"/>
    </row>
    <row r="67" spans="2:6" ht="15.75" thickBot="1" x14ac:dyDescent="0.3">
      <c r="B67" s="10" t="s">
        <v>112</v>
      </c>
      <c r="C67" s="11">
        <v>17</v>
      </c>
      <c r="D67" s="12">
        <v>33</v>
      </c>
      <c r="E67" s="12">
        <f t="shared" si="0"/>
        <v>50</v>
      </c>
      <c r="F67" s="9"/>
    </row>
    <row r="68" spans="2:6" ht="15.75" thickBot="1" x14ac:dyDescent="0.3">
      <c r="B68" s="10" t="s">
        <v>71</v>
      </c>
      <c r="C68" s="11">
        <v>4</v>
      </c>
      <c r="D68" s="12">
        <v>14</v>
      </c>
      <c r="E68" s="12">
        <f t="shared" si="0"/>
        <v>18</v>
      </c>
      <c r="F68" s="9"/>
    </row>
    <row r="69" spans="2:6" ht="15.75" thickBot="1" x14ac:dyDescent="0.3">
      <c r="B69" s="10" t="s">
        <v>72</v>
      </c>
      <c r="C69" s="11">
        <v>39</v>
      </c>
      <c r="D69" s="12">
        <v>86</v>
      </c>
      <c r="E69" s="12">
        <f t="shared" si="0"/>
        <v>125</v>
      </c>
      <c r="F69" s="9"/>
    </row>
    <row r="70" spans="2:6" ht="15.75" thickBot="1" x14ac:dyDescent="0.3">
      <c r="B70" s="10" t="s">
        <v>113</v>
      </c>
      <c r="C70" s="11">
        <v>9</v>
      </c>
      <c r="D70" s="12">
        <v>10</v>
      </c>
      <c r="E70" s="12">
        <f t="shared" si="0"/>
        <v>19</v>
      </c>
      <c r="F70" s="9"/>
    </row>
    <row r="71" spans="2:6" ht="15.75" thickBot="1" x14ac:dyDescent="0.3">
      <c r="B71" s="10" t="s">
        <v>145</v>
      </c>
      <c r="C71" s="11">
        <v>13</v>
      </c>
      <c r="D71" s="12">
        <v>31</v>
      </c>
      <c r="E71" s="12">
        <f t="shared" si="0"/>
        <v>44</v>
      </c>
      <c r="F71" s="9"/>
    </row>
    <row r="72" spans="2:6" ht="15.75" thickBot="1" x14ac:dyDescent="0.3">
      <c r="B72" s="10" t="s">
        <v>146</v>
      </c>
      <c r="C72" s="11">
        <v>160</v>
      </c>
      <c r="D72" s="12">
        <v>387</v>
      </c>
      <c r="E72" s="12">
        <f t="shared" si="0"/>
        <v>547</v>
      </c>
      <c r="F72" s="9"/>
    </row>
    <row r="73" spans="2:6" ht="15.75" thickBot="1" x14ac:dyDescent="0.3">
      <c r="B73" s="10" t="s">
        <v>74</v>
      </c>
      <c r="C73" s="11">
        <v>41</v>
      </c>
      <c r="D73" s="12">
        <v>71</v>
      </c>
      <c r="E73" s="12">
        <f t="shared" si="0"/>
        <v>112</v>
      </c>
      <c r="F73" s="9"/>
    </row>
    <row r="74" spans="2:6" ht="15.75" thickBot="1" x14ac:dyDescent="0.3">
      <c r="B74" s="10" t="s">
        <v>116</v>
      </c>
      <c r="C74" s="11">
        <v>38</v>
      </c>
      <c r="D74" s="12">
        <v>106</v>
      </c>
      <c r="E74" s="12">
        <f t="shared" si="0"/>
        <v>144</v>
      </c>
      <c r="F74" s="9"/>
    </row>
    <row r="75" spans="2:6" ht="15.75" thickBot="1" x14ac:dyDescent="0.3">
      <c r="B75" s="10" t="s">
        <v>147</v>
      </c>
      <c r="C75" s="11">
        <v>2</v>
      </c>
      <c r="D75" s="12">
        <v>6</v>
      </c>
      <c r="E75" s="12">
        <f t="shared" si="0"/>
        <v>8</v>
      </c>
      <c r="F75" s="9"/>
    </row>
    <row r="76" spans="2:6" ht="15.75" thickBot="1" x14ac:dyDescent="0.3">
      <c r="B76" s="10" t="s">
        <v>75</v>
      </c>
      <c r="C76" s="11">
        <v>17</v>
      </c>
      <c r="D76" s="12">
        <v>22</v>
      </c>
      <c r="E76" s="12">
        <f t="shared" si="0"/>
        <v>39</v>
      </c>
      <c r="F76" s="9"/>
    </row>
    <row r="77" spans="2:6" ht="15.75" thickBot="1" x14ac:dyDescent="0.3">
      <c r="B77" s="10" t="s">
        <v>76</v>
      </c>
      <c r="C77" s="11">
        <v>69</v>
      </c>
      <c r="D77" s="12">
        <v>164</v>
      </c>
      <c r="E77" s="12">
        <f t="shared" si="0"/>
        <v>233</v>
      </c>
      <c r="F77" s="9"/>
    </row>
    <row r="78" spans="2:6" ht="15.75" thickBot="1" x14ac:dyDescent="0.3">
      <c r="B78" s="10" t="s">
        <v>22</v>
      </c>
      <c r="C78" s="11">
        <v>4</v>
      </c>
      <c r="D78" s="12">
        <v>8</v>
      </c>
      <c r="E78" s="12">
        <f>SUM(C78:D78)</f>
        <v>12</v>
      </c>
      <c r="F78" s="9"/>
    </row>
    <row r="79" spans="2:6" ht="15.75" thickBot="1" x14ac:dyDescent="0.3">
      <c r="B79" s="10" t="s">
        <v>23</v>
      </c>
      <c r="C79" s="14">
        <v>2</v>
      </c>
      <c r="D79" s="15">
        <v>12</v>
      </c>
      <c r="E79" s="15">
        <f>SUM(C79:D79)</f>
        <v>14</v>
      </c>
      <c r="F79" s="9"/>
    </row>
    <row r="80" spans="2:6" ht="33.75" customHeight="1" thickBot="1" x14ac:dyDescent="0.3">
      <c r="B80" s="41" t="s">
        <v>24</v>
      </c>
      <c r="C80" s="42">
        <f>SUM(C13:C79)</f>
        <v>3121</v>
      </c>
      <c r="D80" s="43">
        <f>SUM(D13:D79)</f>
        <v>6416</v>
      </c>
      <c r="E80" s="43">
        <f>SUM(E13:E79)</f>
        <v>9537</v>
      </c>
    </row>
    <row r="81" spans="2:5" x14ac:dyDescent="0.25">
      <c r="B81" s="30"/>
      <c r="C81" s="30"/>
      <c r="D81" s="30"/>
      <c r="E81" s="30"/>
    </row>
    <row r="82" spans="2:5" x14ac:dyDescent="0.25">
      <c r="B82" s="23" t="s">
        <v>25</v>
      </c>
    </row>
    <row r="83" spans="2:5" x14ac:dyDescent="0.25">
      <c r="B83" s="23" t="s">
        <v>140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EA0C9-E321-451C-99FD-B1186C045EDB}">
  <dimension ref="B10:I37"/>
  <sheetViews>
    <sheetView workbookViewId="0"/>
  </sheetViews>
  <sheetFormatPr baseColWidth="10" defaultRowHeight="14.25" x14ac:dyDescent="0.2"/>
  <cols>
    <col min="1" max="1" width="11.42578125" style="25"/>
    <col min="2" max="2" width="39" style="25" customWidth="1"/>
    <col min="3" max="5" width="21.140625" style="25" customWidth="1"/>
    <col min="6" max="8" width="11.42578125" style="25"/>
    <col min="9" max="9" width="15.140625" style="25" customWidth="1"/>
    <col min="10" max="16384" width="11.42578125" style="25"/>
  </cols>
  <sheetData>
    <row r="10" spans="2:9" ht="22.5" x14ac:dyDescent="0.25">
      <c r="B10" s="1" t="s">
        <v>148</v>
      </c>
      <c r="I10" s="44"/>
    </row>
    <row r="12" spans="2:9" ht="15" x14ac:dyDescent="0.2">
      <c r="B12" s="45"/>
    </row>
    <row r="13" spans="2:9" ht="36.75" customHeight="1" thickBot="1" x14ac:dyDescent="0.25">
      <c r="B13" s="5" t="s">
        <v>0</v>
      </c>
      <c r="C13" s="46" t="s">
        <v>118</v>
      </c>
      <c r="D13" s="5" t="s">
        <v>119</v>
      </c>
      <c r="E13" s="24" t="s">
        <v>149</v>
      </c>
    </row>
    <row r="14" spans="2:9" ht="15.75" thickBot="1" x14ac:dyDescent="0.25">
      <c r="B14" s="10" t="s">
        <v>5</v>
      </c>
      <c r="C14" s="47">
        <f>'Graduados por Sexo y Colegio'!C18+'Graduados por Sexo y Colegio'!C28+'Graduados por Sexo y Colegio'!C32+'Graduados por Sexo y Colegio'!C34+'Graduados por Sexo y Colegio'!C36+'Graduados por Sexo y Colegio'!C37+'Graduados por Sexo y Colegio'!C42+'Graduados por Sexo y Colegio'!C51</f>
        <v>1894</v>
      </c>
      <c r="D14" s="12">
        <f>'Graduados por Sexo y Colegio'!D18+'Graduados por Sexo y Colegio'!D28+'Graduados por Sexo y Colegio'!D32+'Graduados por Sexo y Colegio'!D34+'Graduados por Sexo y Colegio'!D36+'Graduados por Sexo y Colegio'!D37+'Graduados por Sexo y Colegio'!D42+'Graduados por Sexo y Colegio'!D51</f>
        <v>1390</v>
      </c>
      <c r="E14" s="12">
        <f t="shared" ref="E14:E31" si="0">SUM(C14:D14)</f>
        <v>3284</v>
      </c>
      <c r="F14" s="48"/>
    </row>
    <row r="15" spans="2:9" ht="15.75" thickBot="1" x14ac:dyDescent="0.25">
      <c r="B15" s="10" t="s">
        <v>6</v>
      </c>
      <c r="C15" s="12">
        <f>'Graduados por Sexo y Colegio'!C19</f>
        <v>286</v>
      </c>
      <c r="D15" s="12">
        <f>'Graduados por Sexo y Colegio'!D19</f>
        <v>306</v>
      </c>
      <c r="E15" s="12">
        <f t="shared" ref="E15:E30" si="1">SUM(C15:D15)</f>
        <v>592</v>
      </c>
      <c r="F15" s="48"/>
    </row>
    <row r="16" spans="2:9" ht="15.75" thickBot="1" x14ac:dyDescent="0.25">
      <c r="B16" s="10" t="s">
        <v>34</v>
      </c>
      <c r="C16" s="12">
        <f>'Graduados por Sexo y Colegio'!C20</f>
        <v>262</v>
      </c>
      <c r="D16" s="12">
        <f>'Graduados por Sexo y Colegio'!D20</f>
        <v>337</v>
      </c>
      <c r="E16" s="12">
        <f t="shared" si="1"/>
        <v>599</v>
      </c>
      <c r="F16" s="48"/>
    </row>
    <row r="17" spans="2:6" ht="15.75" thickBot="1" x14ac:dyDescent="0.25">
      <c r="B17" s="10" t="s">
        <v>37</v>
      </c>
      <c r="C17" s="12">
        <f>'Graduados por Sexo y Colegio'!C23</f>
        <v>282</v>
      </c>
      <c r="D17" s="12">
        <f>'Graduados por Sexo y Colegio'!D23</f>
        <v>304</v>
      </c>
      <c r="E17" s="12">
        <f t="shared" si="1"/>
        <v>586</v>
      </c>
      <c r="F17" s="48"/>
    </row>
    <row r="18" spans="2:6" ht="15.75" thickBot="1" x14ac:dyDescent="0.25">
      <c r="B18" s="10" t="s">
        <v>9</v>
      </c>
      <c r="C18" s="12">
        <f>'Graduados por Sexo y Colegio'!C33+'Graduados por Sexo y Colegio'!C38+'Graduados por Sexo y Colegio'!C49</f>
        <v>496</v>
      </c>
      <c r="D18" s="12">
        <f>'Graduados por Sexo y Colegio'!D33+'Graduados por Sexo y Colegio'!D38+'Graduados por Sexo y Colegio'!D49</f>
        <v>542</v>
      </c>
      <c r="E18" s="12">
        <f t="shared" si="1"/>
        <v>1038</v>
      </c>
      <c r="F18" s="48"/>
    </row>
    <row r="19" spans="2:6" ht="15.75" thickBot="1" x14ac:dyDescent="0.25">
      <c r="B19" s="10" t="s">
        <v>10</v>
      </c>
      <c r="C19" s="12">
        <f>'Graduados por Sexo y Colegio'!C29</f>
        <v>84</v>
      </c>
      <c r="D19" s="12">
        <f>'Graduados por Sexo y Colegio'!D29</f>
        <v>78</v>
      </c>
      <c r="E19" s="12">
        <f t="shared" si="1"/>
        <v>162</v>
      </c>
      <c r="F19" s="48"/>
    </row>
    <row r="20" spans="2:6" ht="15.75" thickBot="1" x14ac:dyDescent="0.25">
      <c r="B20" s="10" t="s">
        <v>11</v>
      </c>
      <c r="C20" s="12">
        <f>'Graduados por Sexo y Colegio'!C16+'Graduados por Sexo y Colegio'!C31</f>
        <v>108</v>
      </c>
      <c r="D20" s="12">
        <f>'Graduados por Sexo y Colegio'!D16+'Graduados por Sexo y Colegio'!D31</f>
        <v>88</v>
      </c>
      <c r="E20" s="12">
        <f t="shared" si="1"/>
        <v>196</v>
      </c>
      <c r="F20" s="48"/>
    </row>
    <row r="21" spans="2:6" ht="15.75" thickBot="1" x14ac:dyDescent="0.25">
      <c r="B21" s="10" t="s">
        <v>12</v>
      </c>
      <c r="C21" s="12">
        <f>'Graduados por Sexo y Colegio'!C21+'Graduados por Sexo y Colegio'!C26+'Graduados por Sexo y Colegio'!C39+'Graduados por Sexo y Colegio'!C45+'Graduados por Sexo y Colegio'!C48+'Graduados por Sexo y Colegio'!C50+'Graduados por Sexo y Colegio'!C52+'Graduados por Sexo y Colegio'!C55+'Graduados por Sexo y Colegio'!C56</f>
        <v>413</v>
      </c>
      <c r="D21" s="12">
        <f>'Graduados por Sexo y Colegio'!D21+'Graduados por Sexo y Colegio'!D26+'Graduados por Sexo y Colegio'!D39+'Graduados por Sexo y Colegio'!D45+'Graduados por Sexo y Colegio'!D48+'Graduados por Sexo y Colegio'!D50+'Graduados por Sexo y Colegio'!D52+'Graduados por Sexo y Colegio'!D55+'Graduados por Sexo y Colegio'!D56</f>
        <v>428</v>
      </c>
      <c r="E21" s="12">
        <f t="shared" si="1"/>
        <v>841</v>
      </c>
      <c r="F21" s="48"/>
    </row>
    <row r="22" spans="2:6" ht="15.75" thickBot="1" x14ac:dyDescent="0.25">
      <c r="B22" s="10" t="s">
        <v>13</v>
      </c>
      <c r="C22" s="12">
        <f>'Graduados por Sexo y Colegio'!C24+'Graduados por Sexo y Colegio'!C53</f>
        <v>1044</v>
      </c>
      <c r="D22" s="12">
        <f>'Graduados por Sexo y Colegio'!D24+'Graduados por Sexo y Colegio'!D53</f>
        <v>956</v>
      </c>
      <c r="E22" s="12">
        <f t="shared" si="1"/>
        <v>2000</v>
      </c>
      <c r="F22" s="48"/>
    </row>
    <row r="23" spans="2:6" ht="15.75" thickBot="1" x14ac:dyDescent="0.25">
      <c r="B23" s="10" t="s">
        <v>14</v>
      </c>
      <c r="C23" s="12">
        <f>'Graduados por Sexo y Colegio'!C17+'Graduados por Sexo y Colegio'!C30+'Graduados por Sexo y Colegio'!C54</f>
        <v>1086</v>
      </c>
      <c r="D23" s="12">
        <f>'Graduados por Sexo y Colegio'!D17+'Graduados por Sexo y Colegio'!D30+'Graduados por Sexo y Colegio'!D54</f>
        <v>1302</v>
      </c>
      <c r="E23" s="12">
        <f t="shared" si="1"/>
        <v>2388</v>
      </c>
      <c r="F23" s="48"/>
    </row>
    <row r="24" spans="2:6" ht="15.75" thickBot="1" x14ac:dyDescent="0.25">
      <c r="B24" s="10" t="s">
        <v>15</v>
      </c>
      <c r="C24" s="12">
        <f>'Graduados por Sexo y Colegio'!C22+'Graduados por Sexo y Colegio'!C27</f>
        <v>121</v>
      </c>
      <c r="D24" s="12">
        <f>'Graduados por Sexo y Colegio'!D22+'Graduados por Sexo y Colegio'!D27</f>
        <v>116</v>
      </c>
      <c r="E24" s="12">
        <f t="shared" si="1"/>
        <v>237</v>
      </c>
      <c r="F24" s="48"/>
    </row>
    <row r="25" spans="2:6" ht="15.75" thickBot="1" x14ac:dyDescent="0.25">
      <c r="B25" s="10" t="s">
        <v>16</v>
      </c>
      <c r="C25" s="12">
        <f>'Graduados por Sexo y Colegio'!C14+'Graduados por Sexo y Colegio'!C40+'Graduados por Sexo y Colegio'!C46</f>
        <v>473</v>
      </c>
      <c r="D25" s="12">
        <f>'Graduados por Sexo y Colegio'!D14+'Graduados por Sexo y Colegio'!D40+'Graduados por Sexo y Colegio'!D46</f>
        <v>729</v>
      </c>
      <c r="E25" s="12">
        <f t="shared" si="1"/>
        <v>1202</v>
      </c>
      <c r="F25" s="48"/>
    </row>
    <row r="26" spans="2:6" ht="15.75" thickBot="1" x14ac:dyDescent="0.25">
      <c r="B26" s="10" t="s">
        <v>57</v>
      </c>
      <c r="C26" s="12">
        <f>'Graduados por Sexo y Colegio'!C41</f>
        <v>479</v>
      </c>
      <c r="D26" s="12">
        <f>'Graduados por Sexo y Colegio'!D41</f>
        <v>420</v>
      </c>
      <c r="E26" s="12">
        <f t="shared" si="1"/>
        <v>899</v>
      </c>
      <c r="F26" s="48"/>
    </row>
    <row r="27" spans="2:6" ht="15.75" thickBot="1" x14ac:dyDescent="0.25">
      <c r="B27" s="10" t="s">
        <v>59</v>
      </c>
      <c r="C27" s="12">
        <f>'Graduados por Sexo y Colegio'!C43</f>
        <v>465</v>
      </c>
      <c r="D27" s="12">
        <f>'Graduados por Sexo y Colegio'!D43</f>
        <v>387</v>
      </c>
      <c r="E27" s="12">
        <f t="shared" si="1"/>
        <v>852</v>
      </c>
      <c r="F27" s="48"/>
    </row>
    <row r="28" spans="2:6" ht="15.75" thickBot="1" x14ac:dyDescent="0.25">
      <c r="B28" s="10" t="s">
        <v>60</v>
      </c>
      <c r="C28" s="12">
        <f>'Graduados por Sexo y Colegio'!C44</f>
        <v>139</v>
      </c>
      <c r="D28" s="12">
        <f>'Graduados por Sexo y Colegio'!D44</f>
        <v>257</v>
      </c>
      <c r="E28" s="12">
        <f t="shared" si="1"/>
        <v>396</v>
      </c>
      <c r="F28" s="48"/>
    </row>
    <row r="29" spans="2:6" ht="15.75" thickBot="1" x14ac:dyDescent="0.25">
      <c r="B29" s="10" t="s">
        <v>20</v>
      </c>
      <c r="C29" s="12">
        <f>'Graduados por Sexo y Colegio'!C15+'Graduados por Sexo y Colegio'!C25+'Graduados por Sexo y Colegio'!C35</f>
        <v>195</v>
      </c>
      <c r="D29" s="12">
        <f>'Graduados por Sexo y Colegio'!D15+'Graduados por Sexo y Colegio'!D25+'Graduados por Sexo y Colegio'!D35</f>
        <v>263</v>
      </c>
      <c r="E29" s="12">
        <f t="shared" si="1"/>
        <v>458</v>
      </c>
      <c r="F29" s="48"/>
    </row>
    <row r="30" spans="2:6" ht="15.75" thickBot="1" x14ac:dyDescent="0.25">
      <c r="B30" s="10" t="s">
        <v>21</v>
      </c>
      <c r="C30" s="17">
        <f>'Graduados por Sexo y Colegio'!C47</f>
        <v>30</v>
      </c>
      <c r="D30" s="15">
        <f>'Graduados por Sexo y Colegio'!D47</f>
        <v>40</v>
      </c>
      <c r="E30" s="15">
        <f t="shared" si="1"/>
        <v>70</v>
      </c>
      <c r="F30" s="48"/>
    </row>
    <row r="31" spans="2:6" ht="31.5" customHeight="1" thickBot="1" x14ac:dyDescent="0.25">
      <c r="B31" s="18" t="s">
        <v>24</v>
      </c>
      <c r="C31" s="21">
        <f>SUM(C14:C30)</f>
        <v>7857</v>
      </c>
      <c r="D31" s="20">
        <f>SUM(D14:D30)</f>
        <v>7943</v>
      </c>
      <c r="E31" s="20">
        <f t="shared" si="0"/>
        <v>15800</v>
      </c>
    </row>
    <row r="32" spans="2:6" x14ac:dyDescent="0.2">
      <c r="B32" s="30"/>
      <c r="C32" s="30"/>
      <c r="D32" s="30"/>
      <c r="E32" s="30"/>
    </row>
    <row r="33" spans="2:2" s="50" customFormat="1" x14ac:dyDescent="0.2">
      <c r="B33" s="49" t="s">
        <v>150</v>
      </c>
    </row>
    <row r="34" spans="2:2" x14ac:dyDescent="0.2">
      <c r="B34" s="51"/>
    </row>
    <row r="35" spans="2:2" x14ac:dyDescent="0.2">
      <c r="B35" s="23" t="s">
        <v>25</v>
      </c>
    </row>
    <row r="36" spans="2:2" x14ac:dyDescent="0.2">
      <c r="B36" s="23" t="s">
        <v>151</v>
      </c>
    </row>
    <row r="37" spans="2:2" x14ac:dyDescent="0.2">
      <c r="B37" s="23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Inicio</vt:lpstr>
      <vt:lpstr>Abogados por CCAA</vt:lpstr>
      <vt:lpstr>Abogados por Provincia</vt:lpstr>
      <vt:lpstr>Abogados por Colegio</vt:lpstr>
      <vt:lpstr>Abog. del Est. por Udad. y Sexo</vt:lpstr>
      <vt:lpstr>Procuradores por Sexo y CCAA</vt:lpstr>
      <vt:lpstr>Procuradores por Sexo y Prov.</vt:lpstr>
      <vt:lpstr>Procuradores por Sexo y Colegio</vt:lpstr>
      <vt:lpstr>Graduados por Sexo y CCAA</vt:lpstr>
      <vt:lpstr>Graduados por Sexo y Colegio</vt:lpstr>
      <vt:lpstr>Graduados por Coleg. Sexo, Mod.</vt:lpstr>
      <vt:lpstr>Notarios por CCAA</vt:lpstr>
      <vt:lpstr>Notarios por Provincia</vt:lpstr>
      <vt:lpstr>Registradores por Sexo y CCAA</vt:lpstr>
      <vt:lpstr>Registradores por Sexo y Prov.</vt:lpstr>
      <vt:lpstr>Registros por CCAA</vt:lpstr>
      <vt:lpstr>Registros por Provincia</vt:lpstr>
      <vt:lpstr>Letrados S.Soc. por Sexo y Prov</vt:lpstr>
      <vt:lpstr>L. S.S. S.C. por Udad. y Sexo 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María Martínez Taboada</dc:creator>
  <cp:lastModifiedBy>Jesús María Martínez Taboada</cp:lastModifiedBy>
  <dcterms:created xsi:type="dcterms:W3CDTF">2024-01-29T07:57:32Z</dcterms:created>
  <dcterms:modified xsi:type="dcterms:W3CDTF">2024-01-29T09:18:44Z</dcterms:modified>
</cp:coreProperties>
</file>